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ver\Загальна\Огниста М.О\ФІНПЛАНИ\"/>
    </mc:Choice>
  </mc:AlternateContent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Лист1!$A$48</definedName>
  </definedNames>
  <calcPr calcId="162913"/>
</workbook>
</file>

<file path=xl/calcChain.xml><?xml version="1.0" encoding="utf-8"?>
<calcChain xmlns="http://schemas.openxmlformats.org/spreadsheetml/2006/main">
  <c r="C94" i="1" l="1"/>
  <c r="D94" i="1"/>
  <c r="C43" i="1" l="1"/>
  <c r="C26" i="1"/>
  <c r="C50" i="1" l="1"/>
  <c r="C49" i="1" s="1"/>
  <c r="C48" i="1" s="1"/>
  <c r="E86" i="1"/>
  <c r="E94" i="1" s="1"/>
  <c r="I93" i="1"/>
  <c r="H93" i="1"/>
  <c r="G93" i="1"/>
  <c r="I92" i="1"/>
  <c r="H92" i="1"/>
  <c r="G92" i="1"/>
  <c r="I91" i="1"/>
  <c r="H91" i="1"/>
  <c r="G91" i="1"/>
  <c r="I90" i="1"/>
  <c r="H90" i="1"/>
  <c r="I89" i="1"/>
  <c r="H89" i="1"/>
  <c r="G89" i="1"/>
  <c r="F89" i="1"/>
  <c r="I88" i="1"/>
  <c r="H88" i="1"/>
  <c r="G88" i="1"/>
  <c r="I42" i="1"/>
  <c r="H42" i="1"/>
  <c r="G42" i="1"/>
  <c r="F42" i="1"/>
  <c r="D43" i="1"/>
  <c r="I38" i="1"/>
  <c r="H38" i="1"/>
  <c r="G38" i="1"/>
  <c r="F38" i="1"/>
  <c r="I21" i="1"/>
  <c r="H21" i="1"/>
  <c r="G21" i="1"/>
  <c r="I87" i="1"/>
  <c r="H87" i="1"/>
  <c r="G87" i="1"/>
  <c r="F21" i="1"/>
  <c r="F87" i="1"/>
  <c r="F93" i="1"/>
  <c r="F88" i="1"/>
  <c r="F92" i="1"/>
  <c r="F91" i="1"/>
  <c r="G90" i="1"/>
  <c r="F90" i="1"/>
  <c r="D26" i="1"/>
  <c r="D50" i="1" s="1"/>
  <c r="D49" i="1" s="1"/>
  <c r="D48" i="1" s="1"/>
  <c r="F24" i="1"/>
  <c r="G24" i="1" s="1"/>
  <c r="E26" i="1"/>
  <c r="F28" i="1"/>
  <c r="G28" i="1" s="1"/>
  <c r="E29" i="1"/>
  <c r="E43" i="1" s="1"/>
  <c r="E50" i="1" s="1"/>
  <c r="F29" i="1"/>
  <c r="G29" i="1"/>
  <c r="H29" i="1"/>
  <c r="I29" i="1"/>
  <c r="F61" i="1"/>
  <c r="G61" i="1"/>
  <c r="H61" i="1"/>
  <c r="I61" i="1"/>
  <c r="E67" i="1"/>
  <c r="F67" i="1"/>
  <c r="G67" i="1"/>
  <c r="H67" i="1"/>
  <c r="I67" i="1"/>
  <c r="E73" i="1"/>
  <c r="F73" i="1"/>
  <c r="G73" i="1"/>
  <c r="H73" i="1"/>
  <c r="I73" i="1"/>
  <c r="E104" i="1"/>
  <c r="F104" i="1"/>
  <c r="G104" i="1"/>
  <c r="H104" i="1"/>
  <c r="I104" i="1"/>
  <c r="E49" i="1" l="1"/>
  <c r="H50" i="1"/>
  <c r="F50" i="1"/>
  <c r="I50" i="1"/>
  <c r="G50" i="1"/>
  <c r="G26" i="1"/>
  <c r="F26" i="1"/>
  <c r="H86" i="1"/>
  <c r="G86" i="1"/>
  <c r="F86" i="1"/>
  <c r="I86" i="1"/>
  <c r="F43" i="1"/>
  <c r="H24" i="1"/>
  <c r="I24" i="1" s="1"/>
  <c r="I26" i="1" s="1"/>
  <c r="G43" i="1"/>
  <c r="H28" i="1"/>
  <c r="I94" i="1"/>
  <c r="G94" i="1"/>
  <c r="F94" i="1"/>
  <c r="H94" i="1"/>
  <c r="F49" i="1" l="1"/>
  <c r="E48" i="1"/>
  <c r="H49" i="1"/>
  <c r="I49" i="1"/>
  <c r="G49" i="1"/>
  <c r="H26" i="1"/>
  <c r="I28" i="1"/>
  <c r="I43" i="1" s="1"/>
  <c r="H43" i="1"/>
  <c r="G48" i="1" l="1"/>
  <c r="H48" i="1"/>
  <c r="I48" i="1"/>
  <c r="F48" i="1"/>
</calcChain>
</file>

<file path=xl/sharedStrings.xml><?xml version="1.0" encoding="utf-8"?>
<sst xmlns="http://schemas.openxmlformats.org/spreadsheetml/2006/main" count="223" uniqueCount="165">
  <si>
    <t>Основні фінансові показники підприємства</t>
  </si>
  <si>
    <t>1. Формування прибутку підприємства</t>
  </si>
  <si>
    <t>Код рядка</t>
  </si>
  <si>
    <t>Довідка:</t>
  </si>
  <si>
    <t>факт минулого року</t>
  </si>
  <si>
    <t>фінансовий план поточного року</t>
  </si>
  <si>
    <t>Плановий рік</t>
  </si>
  <si>
    <t>(усього)</t>
  </si>
  <si>
    <t>У тому числі</t>
  </si>
  <si>
    <t>І</t>
  </si>
  <si>
    <t>квартал</t>
  </si>
  <si>
    <t>ІІ</t>
  </si>
  <si>
    <t>ІІІ</t>
  </si>
  <si>
    <t>ІV</t>
  </si>
  <si>
    <t>Доходи</t>
  </si>
  <si>
    <t>Доход (виручка) від реалізації продукції (товарів, робіт, послуг)</t>
  </si>
  <si>
    <t>податок на додану вартість</t>
  </si>
  <si>
    <t>інші непрямі податки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</si>
  <si>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</si>
  <si>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Чистий доход (виручка) від реалізації продукції (товарів, робіт, послуг)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</si>
  <si>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</si>
  <si>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Доход від участі в капіталі </t>
    </r>
    <r>
      <rPr>
        <i/>
        <sz val="12"/>
        <rFont val="Times New Roman"/>
        <family val="1"/>
        <charset val="204"/>
      </rPr>
      <t>(розшифрування)</t>
    </r>
  </si>
  <si>
    <t>Усього доходів</t>
  </si>
  <si>
    <t>Витрати</t>
  </si>
  <si>
    <t xml:space="preserve">Адміністративні витрати, </t>
  </si>
  <si>
    <t>витрати, пов’язані з використанням</t>
  </si>
  <si>
    <t>службових автомобілів</t>
  </si>
  <si>
    <t>012/1</t>
  </si>
  <si>
    <t xml:space="preserve">витрати на консалтингові послуги </t>
  </si>
  <si>
    <t>012/2</t>
  </si>
  <si>
    <t>витрати на страхові послуги</t>
  </si>
  <si>
    <t>012/3</t>
  </si>
  <si>
    <t>витрати на аудиторські послуги</t>
  </si>
  <si>
    <t>012/4</t>
  </si>
  <si>
    <r>
      <t xml:space="preserve">Інші адміністративні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</si>
  <si>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t>012/5</t>
  </si>
  <si>
    <r>
      <t xml:space="preserve">Витрати на збут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</si>
  <si>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</t>
    </r>
    <r>
      <rPr>
        <sz val="12"/>
        <rFont val="Times New Roman"/>
        <family val="1"/>
        <charset val="204"/>
      </rPr>
      <t>)</t>
    </r>
  </si>
  <si>
    <r>
      <t xml:space="preserve">Фінансові витрати </t>
    </r>
    <r>
      <rPr>
        <i/>
        <sz val="12"/>
        <rFont val="Times New Roman"/>
        <family val="1"/>
        <charset val="204"/>
      </rPr>
      <t>(розшифрування)</t>
    </r>
  </si>
  <si>
    <r>
      <t>Втрати від участі в капіталі (</t>
    </r>
    <r>
      <rPr>
        <i/>
        <sz val="12"/>
        <rFont val="Times New Roman"/>
        <family val="1"/>
        <charset val="204"/>
      </rPr>
      <t>розшифрування)</t>
    </r>
  </si>
  <si>
    <r>
      <t xml:space="preserve">Інші витрати </t>
    </r>
    <r>
      <rPr>
        <b/>
        <i/>
        <sz val="11"/>
        <rFont val="Times New Roman"/>
        <family val="1"/>
        <charset val="204"/>
      </rPr>
      <t>(розшифрування)</t>
    </r>
  </si>
  <si>
    <t xml:space="preserve">Податок на прибуток від звичайної діяльності 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</si>
  <si>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</si>
  <si>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</si>
  <si>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</si>
  <si>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</si>
  <si>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</si>
  <si>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Чистий прибуток (збиток), у тому числі:</t>
  </si>
  <si>
    <t>прибуток</t>
  </si>
  <si>
    <t>023/1</t>
  </si>
  <si>
    <t>збиток</t>
  </si>
  <si>
    <t>023/2</t>
  </si>
  <si>
    <t>ІІ. Розподіл чистого прибутку</t>
  </si>
  <si>
    <r>
      <t xml:space="preserve">Відрахування частини прибутку </t>
    </r>
    <r>
      <rPr>
        <sz val="12"/>
        <rFont val="Times New Roman"/>
        <family val="1"/>
        <charset val="204"/>
      </rPr>
      <t>комунальними унітарними підприємствами</t>
    </r>
  </si>
  <si>
    <t>Залишок нерозподіленого прибутку минулих періодів (непокритого збитку)</t>
  </si>
  <si>
    <t>X</t>
  </si>
  <si>
    <t>Розвиток виробництва:</t>
  </si>
  <si>
    <t>у тому числі за основними видами діяльності згідно з КВЕД</t>
  </si>
  <si>
    <t>026/1</t>
  </si>
  <si>
    <t>Резервний фонд</t>
  </si>
  <si>
    <r>
      <t xml:space="preserve">Інші фонди </t>
    </r>
    <r>
      <rPr>
        <i/>
        <sz val="12"/>
        <rFont val="Times New Roman"/>
        <family val="1"/>
        <charset val="204"/>
      </rPr>
      <t>(розшифрувати)</t>
    </r>
  </si>
  <si>
    <t>Залишок нерозподіленого прибутку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</si>
  <si>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</si>
  <si>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</si>
  <si>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податок на прибуток</t>
  </si>
  <si>
    <t>030/1</t>
  </si>
  <si>
    <t>акцизний збір</t>
  </si>
  <si>
    <t>030/2</t>
  </si>
  <si>
    <t>ПДВ, що підлягає сплаті до бюджету за підсумками звітного періоду</t>
  </si>
  <si>
    <t>030/3</t>
  </si>
  <si>
    <t>ПДВ, що підлягає відшко-дуванню з бюджету за підсумками звітного періоду</t>
  </si>
  <si>
    <t>030/4</t>
  </si>
  <si>
    <t>030/5</t>
  </si>
  <si>
    <t>Погашення податкової заборгованості, у тому числі:</t>
  </si>
  <si>
    <t>погашення реструктуризованих та від-строчених сум, що підляга-ють сплаті у поточному році:</t>
  </si>
  <si>
    <t>031/1</t>
  </si>
  <si>
    <t>до бюджету</t>
  </si>
  <si>
    <t>031/2</t>
  </si>
  <si>
    <t>до державних цільових фондів</t>
  </si>
  <si>
    <t>031/3</t>
  </si>
  <si>
    <t>неустойки (штрафи, пені)</t>
  </si>
  <si>
    <t>031/4</t>
  </si>
  <si>
    <t>Внески до державних цільових фондів</t>
  </si>
  <si>
    <t>Інші обов’язкові платежі, у тому числі:</t>
  </si>
  <si>
    <t>033/1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</si>
  <si>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</si>
  <si>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>033/2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</si>
  <si>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</si>
  <si>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</si>
  <si>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</si>
  <si>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</si>
  <si>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</si>
  <si>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</si>
  <si>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</si>
  <si>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</si>
  <si>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</si>
  <si>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</si>
  <si>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</si>
  <si>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</si>
  <si>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</si>
  <si>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</si>
  <si>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</si>
  <si>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</si>
  <si>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</si>
  <si>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</si>
  <si>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</si>
  <si>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</si>
  <si>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</si>
  <si>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місцеві податки та збори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</si>
  <si>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</si>
  <si>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</si>
  <si>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</si>
  <si>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</si>
  <si>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</si>
  <si>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</si>
  <si>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</si>
  <si>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</si>
  <si>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</si>
  <si>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</si>
  <si>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</si>
  <si>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</si>
  <si>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тис.грн.</t>
  </si>
  <si>
    <t>Таблиця 1</t>
  </si>
  <si>
    <t>Елементи витрат</t>
  </si>
  <si>
    <t>Факт минулого року</t>
  </si>
  <si>
    <t>Фінансовий план поточного року</t>
  </si>
  <si>
    <t>Кв</t>
  </si>
  <si>
    <t>001/1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</si>
  <si>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</si>
  <si>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</si>
  <si>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</si>
  <si>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</si>
  <si>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</si>
  <si>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 (сума рядків з 001 до 005)</t>
  </si>
  <si>
    <t>Таблиця 2</t>
  </si>
  <si>
    <t>Капітальні інвестиції</t>
  </si>
  <si>
    <r>
      <t xml:space="preserve">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тис.грн.</t>
    </r>
  </si>
  <si>
    <t>Капітальні інвестиції, (сума рядків з 002 до 008) усього: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</si>
  <si>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</si>
  <si>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</si>
  <si>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</si>
  <si>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</si>
  <si>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</si>
  <si>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оборотних активів</t>
  </si>
  <si>
    <t>капітальний ремонт</t>
  </si>
  <si>
    <t>Інші фінансові доходи : (фінансування Рогатинської міської ради)</t>
  </si>
  <si>
    <t>у тому числі: екологічний податок</t>
  </si>
  <si>
    <r>
      <t>Інші податки (екологічний податок</t>
    </r>
    <r>
      <rPr>
        <i/>
        <sz val="12"/>
        <rFont val="Times New Roman"/>
        <family val="1"/>
        <charset val="204"/>
      </rPr>
      <t>)</t>
    </r>
  </si>
  <si>
    <t>Начальник КП "Благоустрій - Р"</t>
  </si>
  <si>
    <t xml:space="preserve">Миць В. В. </t>
  </si>
  <si>
    <t>Миць В. В.</t>
  </si>
  <si>
    <t>Інші доходи : (здача в оренду приміщення)</t>
  </si>
  <si>
    <t>витрати на паливо</t>
  </si>
  <si>
    <t>витрати на електроенергію</t>
  </si>
  <si>
    <t>001/3</t>
  </si>
  <si>
    <t>Матеріальні витрати, (сума рядків з 001/1 до 001/3) у тому числі:</t>
  </si>
  <si>
    <t xml:space="preserve">Собівартість реалізованої продукції ( товарів, робіт та послуг) (фінансування з міського бюджету, заробітна плата, лікарняні) </t>
  </si>
  <si>
    <r>
      <t xml:space="preserve">витрати на сировину й основні матеріали            </t>
    </r>
    <r>
      <rPr>
        <sz val="10"/>
        <rFont val="Times New Roman"/>
        <family val="1"/>
        <charset val="204"/>
      </rPr>
      <t xml:space="preserve">(в т. ч. підсипка і поточний ремонт доріг), </t>
    </r>
    <r>
      <rPr>
        <i/>
        <sz val="12"/>
        <rFont val="Times New Roman"/>
        <family val="1"/>
        <charset val="204"/>
      </rPr>
      <t>послуги</t>
    </r>
  </si>
  <si>
    <t>Рогатинської міської ради</t>
  </si>
  <si>
    <t>до рішення 68 сесії</t>
  </si>
  <si>
    <t xml:space="preserve">    Додаток 1</t>
  </si>
  <si>
    <t>комунального підприємства "Благоустрій-Р"</t>
  </si>
  <si>
    <t xml:space="preserve">ФІНАНСОВИЙ ПЛАН            </t>
  </si>
  <si>
    <t xml:space="preserve">                                                                                                 на 2026 рік</t>
  </si>
  <si>
    <t>від 18 грудня 2025 року № 12937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</si>
</sst>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/>
    <xf numFmtId="2" fontId="0" fillId="0" borderId="0" xfId="0" applyNumberFormat="1"/>
    <xf numFmtId="2" fontId="2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0" fillId="2" borderId="2" xfId="0" applyNumberFormat="1" applyFill="1" applyBorder="1" applyAlignment="1">
      <alignment wrapText="1"/>
    </xf>
    <xf numFmtId="2" fontId="1" fillId="2" borderId="5" xfId="0" applyNumberFormat="1" applyFont="1" applyFill="1" applyBorder="1" applyAlignment="1">
      <alignment horizontal="right" vertical="top" wrapText="1"/>
    </xf>
    <xf numFmtId="2" fontId="2" fillId="2" borderId="9" xfId="0" applyNumberFormat="1" applyFont="1" applyFill="1" applyBorder="1" applyAlignment="1">
      <alignment horizontal="right" vertical="top" wrapText="1"/>
    </xf>
    <xf numFmtId="2" fontId="2" fillId="2" borderId="5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 wrapText="1"/>
    </xf>
    <xf numFmtId="2" fontId="2" fillId="2" borderId="8" xfId="0" applyNumberFormat="1" applyFont="1" applyFill="1" applyBorder="1" applyAlignment="1">
      <alignment horizontal="right" vertical="top" wrapText="1"/>
    </xf>
    <xf numFmtId="2" fontId="2" fillId="2" borderId="4" xfId="0" applyNumberFormat="1" applyFont="1" applyFill="1" applyBorder="1" applyAlignment="1">
      <alignment horizontal="right" vertical="top" wrapText="1"/>
    </xf>
    <xf numFmtId="2" fontId="2" fillId="2" borderId="10" xfId="0" applyNumberFormat="1" applyFont="1" applyFill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justify" vertical="top" wrapText="1"/>
    </xf>
    <xf numFmtId="2" fontId="1" fillId="0" borderId="9" xfId="0" applyNumberFormat="1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justify" vertical="top" wrapText="1"/>
    </xf>
    <xf numFmtId="2" fontId="1" fillId="0" borderId="4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justify" vertical="top" wrapText="1"/>
    </xf>
    <xf numFmtId="2" fontId="1" fillId="0" borderId="6" xfId="0" applyNumberFormat="1" applyFont="1" applyBorder="1" applyAlignment="1">
      <alignment horizontal="justify" vertical="top" wrapText="1"/>
    </xf>
    <xf numFmtId="2" fontId="8" fillId="0" borderId="0" xfId="0" applyNumberFormat="1" applyFont="1"/>
    <xf numFmtId="0" fontId="4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3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justify" vertical="top" wrapText="1"/>
    </xf>
    <xf numFmtId="0" fontId="0" fillId="2" borderId="0" xfId="0" applyFill="1"/>
    <xf numFmtId="2" fontId="2" fillId="2" borderId="5" xfId="0" applyNumberFormat="1" applyFont="1" applyFill="1" applyBorder="1" applyAlignment="1">
      <alignment horizontal="justify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49" fontId="2" fillId="2" borderId="5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justify" vertical="top" wrapText="1"/>
    </xf>
    <xf numFmtId="2" fontId="2" fillId="2" borderId="13" xfId="0" applyNumberFormat="1" applyFont="1" applyFill="1" applyBorder="1" applyAlignment="1">
      <alignment horizontal="right" vertical="top" wrapText="1"/>
    </xf>
    <xf numFmtId="2" fontId="1" fillId="0" borderId="13" xfId="0" applyNumberFormat="1" applyFont="1" applyBorder="1" applyAlignment="1">
      <alignment horizontal="justify" vertical="top" wrapText="1"/>
    </xf>
    <xf numFmtId="2" fontId="1" fillId="0" borderId="5" xfId="0" applyNumberFormat="1" applyFont="1" applyFill="1" applyBorder="1" applyAlignment="1">
      <alignment horizontal="justify" vertical="top" wrapText="1"/>
    </xf>
    <xf numFmtId="2" fontId="0" fillId="0" borderId="0" xfId="0" applyNumberFormat="1" applyFill="1"/>
    <xf numFmtId="2" fontId="1" fillId="0" borderId="1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justify"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2" fontId="1" fillId="0" borderId="5" xfId="0" applyNumberFormat="1" applyFont="1" applyFill="1" applyBorder="1" applyAlignment="1">
      <alignment horizontal="right" vertical="top" wrapText="1"/>
    </xf>
    <xf numFmtId="2" fontId="2" fillId="0" borderId="6" xfId="0" applyNumberFormat="1" applyFont="1" applyFill="1" applyBorder="1" applyAlignment="1">
      <alignment horizontal="right" vertical="top" wrapText="1"/>
    </xf>
    <xf numFmtId="2" fontId="2" fillId="0" borderId="8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justify" vertical="top" wrapText="1"/>
    </xf>
    <xf numFmtId="2" fontId="1" fillId="0" borderId="4" xfId="0" applyNumberFormat="1" applyFont="1" applyFill="1" applyBorder="1" applyAlignment="1">
      <alignment horizontal="justify" vertical="top" wrapText="1"/>
    </xf>
    <xf numFmtId="2" fontId="1" fillId="0" borderId="6" xfId="0" applyNumberFormat="1" applyFont="1" applyFill="1" applyBorder="1" applyAlignment="1">
      <alignment horizontal="justify" vertical="top" wrapText="1"/>
    </xf>
    <xf numFmtId="2" fontId="8" fillId="0" borderId="0" xfId="0" applyNumberFormat="1" applyFont="1" applyFill="1"/>
    <xf numFmtId="0" fontId="0" fillId="0" borderId="0" xfId="0" applyFill="1"/>
    <xf numFmtId="2" fontId="1" fillId="2" borderId="5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7" fillId="2" borderId="5" xfId="0" applyNumberFormat="1" applyFont="1" applyFill="1" applyBorder="1" applyAlignment="1">
      <alignment horizontal="center" vertical="top" wrapText="1"/>
    </xf>
    <xf numFmtId="2" fontId="7" fillId="2" borderId="9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justify" vertical="top" wrapText="1"/>
    </xf>
    <xf numFmtId="2" fontId="1" fillId="0" borderId="7" xfId="0" applyNumberFormat="1" applyFont="1" applyBorder="1" applyAlignment="1">
      <alignment horizontal="justify" vertical="top" wrapText="1"/>
    </xf>
    <xf numFmtId="2" fontId="1" fillId="2" borderId="3" xfId="0" applyNumberFormat="1" applyFont="1" applyFill="1" applyBorder="1" applyAlignment="1">
      <alignment horizontal="right" vertical="top" wrapText="1"/>
    </xf>
    <xf numFmtId="2" fontId="1" fillId="2" borderId="13" xfId="0" applyNumberFormat="1" applyFont="1" applyFill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justify" vertical="top" wrapText="1"/>
    </xf>
    <xf numFmtId="2" fontId="9" fillId="0" borderId="5" xfId="0" applyNumberFormat="1" applyFont="1" applyBorder="1" applyAlignment="1">
      <alignment horizontal="justify" vertical="top" wrapText="1"/>
    </xf>
    <xf numFmtId="2" fontId="9" fillId="0" borderId="9" xfId="0" applyNumberFormat="1" applyFont="1" applyBorder="1" applyAlignment="1">
      <alignment horizontal="justify" vertical="top" wrapText="1"/>
    </xf>
    <xf numFmtId="164" fontId="1" fillId="2" borderId="5" xfId="0" applyNumberFormat="1" applyFont="1" applyFill="1" applyBorder="1" applyAlignment="1">
      <alignment horizontal="right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justify" vertical="top" wrapText="1"/>
    </xf>
    <xf numFmtId="2" fontId="11" fillId="2" borderId="5" xfId="0" applyNumberFormat="1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/>
    </xf>
    <xf numFmtId="2" fontId="13" fillId="0" borderId="0" xfId="0" applyNumberFormat="1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18" xfId="0" applyNumberFormat="1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2" fontId="1" fillId="2" borderId="16" xfId="0" applyNumberFormat="1" applyFont="1" applyFill="1" applyBorder="1" applyAlignment="1">
      <alignment horizontal="right" vertical="top" wrapText="1"/>
    </xf>
    <xf numFmtId="2" fontId="1" fillId="2" borderId="9" xfId="0" applyNumberFormat="1" applyFont="1" applyFill="1" applyBorder="1" applyAlignment="1">
      <alignment horizontal="right" vertical="top" wrapText="1"/>
    </xf>
    <xf numFmtId="2" fontId="1" fillId="0" borderId="16" xfId="0" applyNumberFormat="1" applyFont="1" applyFill="1" applyBorder="1" applyAlignment="1">
      <alignment horizontal="right" vertical="top" wrapText="1"/>
    </xf>
    <xf numFmtId="2" fontId="1" fillId="0" borderId="9" xfId="0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view="pageBreakPreview" zoomScaleNormal="100" zoomScaleSheetLayoutView="100" workbookViewId="0">
      <selection activeCell="E4" sqref="E4"/>
    </sheetView>
  </sheetViews>
  <sheetFormatPr defaultRowHeight="12.75" x14ac:dyDescent="0.2"/>
  <cols>
    <col min="1" max="1" width="44.7109375" customWidth="1"/>
    <col min="3" max="3" width="15.28515625" style="82" customWidth="1"/>
    <col min="4" max="4" width="14.28515625" style="36" customWidth="1"/>
    <col min="5" max="5" width="11.28515625" style="36" customWidth="1"/>
    <col min="6" max="6" width="9.28515625" style="36" customWidth="1"/>
    <col min="7" max="8" width="9.7109375" style="36" customWidth="1"/>
    <col min="9" max="9" width="9.42578125" style="36" customWidth="1"/>
  </cols>
  <sheetData>
    <row r="1" spans="1:10" ht="18.75" x14ac:dyDescent="0.3">
      <c r="E1" s="109" t="s">
        <v>160</v>
      </c>
      <c r="F1" s="109"/>
      <c r="G1" s="109"/>
      <c r="H1" s="110"/>
    </row>
    <row r="2" spans="1:10" ht="18.75" x14ac:dyDescent="0.3">
      <c r="E2" s="111" t="s">
        <v>159</v>
      </c>
      <c r="F2" s="111"/>
      <c r="G2" s="109"/>
      <c r="H2" s="110"/>
    </row>
    <row r="3" spans="1:10" ht="18.75" x14ac:dyDescent="0.3">
      <c r="E3" s="111" t="s">
        <v>158</v>
      </c>
      <c r="F3" s="111"/>
      <c r="G3" s="109"/>
      <c r="H3" s="110"/>
    </row>
    <row r="4" spans="1:10" ht="18.75" x14ac:dyDescent="0.3">
      <c r="E4" s="111" t="s">
        <v>164</v>
      </c>
      <c r="F4" s="111"/>
      <c r="G4" s="109"/>
      <c r="H4" s="110"/>
    </row>
    <row r="6" spans="1:10" ht="15.75" x14ac:dyDescent="0.25">
      <c r="A6" s="112" t="s">
        <v>162</v>
      </c>
      <c r="B6" s="112"/>
      <c r="C6" s="112"/>
      <c r="D6" s="112"/>
      <c r="E6" s="112"/>
      <c r="F6" s="112"/>
      <c r="G6" s="112"/>
      <c r="H6" s="112"/>
      <c r="I6" s="112"/>
      <c r="J6" s="35"/>
    </row>
    <row r="7" spans="1:10" ht="15.75" x14ac:dyDescent="0.25">
      <c r="A7" s="112" t="s">
        <v>161</v>
      </c>
      <c r="B7" s="112"/>
      <c r="C7" s="112"/>
      <c r="D7" s="112"/>
      <c r="E7" s="112"/>
      <c r="F7" s="112"/>
      <c r="G7" s="112"/>
      <c r="H7" s="112"/>
      <c r="I7" s="112"/>
      <c r="J7" s="35"/>
    </row>
    <row r="8" spans="1:10" ht="15.75" x14ac:dyDescent="0.25">
      <c r="A8" s="113" t="s">
        <v>163</v>
      </c>
      <c r="B8" s="113"/>
      <c r="C8" s="113"/>
      <c r="D8" s="113"/>
      <c r="E8" s="113"/>
      <c r="F8" s="113"/>
      <c r="G8" s="113"/>
      <c r="H8" s="113"/>
      <c r="I8" s="113"/>
    </row>
    <row r="9" spans="1:10" ht="15.75" x14ac:dyDescent="0.25">
      <c r="A9" s="126" t="s">
        <v>0</v>
      </c>
      <c r="B9" s="126"/>
      <c r="C9" s="126"/>
      <c r="D9" s="126"/>
      <c r="E9" s="126"/>
      <c r="F9" s="126"/>
      <c r="G9" s="126"/>
      <c r="H9" s="126"/>
    </row>
    <row r="10" spans="1:10" ht="15.75" x14ac:dyDescent="0.25">
      <c r="A10" s="126" t="s">
        <v>1</v>
      </c>
      <c r="B10" s="126"/>
      <c r="C10" s="126"/>
      <c r="D10" s="126"/>
      <c r="E10" s="126"/>
      <c r="F10" s="126"/>
      <c r="G10" s="126"/>
      <c r="H10" s="126"/>
    </row>
    <row r="11" spans="1:10" ht="16.5" thickBot="1" x14ac:dyDescent="0.3">
      <c r="I11" s="37" t="s">
        <v>121</v>
      </c>
    </row>
    <row r="12" spans="1:10" ht="30" customHeight="1" x14ac:dyDescent="0.25">
      <c r="A12" s="123"/>
      <c r="B12" s="114" t="s">
        <v>2</v>
      </c>
      <c r="C12" s="83" t="s">
        <v>3</v>
      </c>
      <c r="D12" s="38" t="s">
        <v>3</v>
      </c>
      <c r="E12" s="38" t="s">
        <v>6</v>
      </c>
      <c r="F12" s="117" t="s">
        <v>8</v>
      </c>
      <c r="G12" s="118"/>
      <c r="H12" s="118"/>
      <c r="I12" s="119"/>
    </row>
    <row r="13" spans="1:10" ht="27" customHeight="1" thickBot="1" x14ac:dyDescent="0.3">
      <c r="A13" s="124"/>
      <c r="B13" s="115"/>
      <c r="C13" s="129" t="s">
        <v>4</v>
      </c>
      <c r="D13" s="127" t="s">
        <v>5</v>
      </c>
      <c r="E13" s="40" t="s">
        <v>7</v>
      </c>
      <c r="F13" s="120"/>
      <c r="G13" s="121"/>
      <c r="H13" s="121"/>
      <c r="I13" s="122"/>
    </row>
    <row r="14" spans="1:10" ht="15.75" x14ac:dyDescent="0.25">
      <c r="A14" s="124"/>
      <c r="B14" s="115"/>
      <c r="C14" s="129"/>
      <c r="D14" s="127"/>
      <c r="E14" s="41"/>
      <c r="F14" s="40" t="s">
        <v>9</v>
      </c>
      <c r="G14" s="40" t="s">
        <v>11</v>
      </c>
      <c r="H14" s="40" t="s">
        <v>12</v>
      </c>
      <c r="I14" s="39" t="s">
        <v>13</v>
      </c>
    </row>
    <row r="15" spans="1:10" ht="18" customHeight="1" thickBot="1" x14ac:dyDescent="0.3">
      <c r="A15" s="125"/>
      <c r="B15" s="116"/>
      <c r="C15" s="130"/>
      <c r="D15" s="128"/>
      <c r="E15" s="41"/>
      <c r="F15" s="40" t="s">
        <v>10</v>
      </c>
      <c r="G15" s="40" t="s">
        <v>10</v>
      </c>
      <c r="H15" s="40" t="s">
        <v>10</v>
      </c>
      <c r="I15" s="39" t="s">
        <v>10</v>
      </c>
    </row>
    <row r="16" spans="1:10" ht="16.5" thickBot="1" x14ac:dyDescent="0.25">
      <c r="A16" s="6" t="s">
        <v>14</v>
      </c>
      <c r="B16" s="131"/>
      <c r="C16" s="132"/>
      <c r="D16" s="132"/>
      <c r="E16" s="132"/>
      <c r="F16" s="132"/>
      <c r="G16" s="132"/>
      <c r="H16" s="132"/>
      <c r="I16" s="133"/>
    </row>
    <row r="17" spans="1:9" ht="32.25" thickBot="1" x14ac:dyDescent="0.3">
      <c r="A17" s="7" t="s">
        <v>15</v>
      </c>
      <c r="B17" s="25" t="s">
        <v>87</v>
      </c>
      <c r="C17" s="84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6">
        <v>0</v>
      </c>
    </row>
    <row r="18" spans="1:9" ht="16.5" thickBot="1" x14ac:dyDescent="0.3">
      <c r="A18" s="7" t="s">
        <v>16</v>
      </c>
      <c r="B18" s="25" t="s">
        <v>88</v>
      </c>
      <c r="C18" s="86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5">
        <v>0</v>
      </c>
    </row>
    <row r="19" spans="1:9" ht="16.5" thickBot="1" x14ac:dyDescent="0.3">
      <c r="A19" s="7" t="s">
        <v>17</v>
      </c>
      <c r="B19" s="25" t="s">
        <v>89</v>
      </c>
      <c r="C19" s="86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5">
        <v>0</v>
      </c>
    </row>
    <row r="20" spans="1:9" ht="32.25" thickBot="1" x14ac:dyDescent="0.3">
      <c r="A20" s="7" t="s">
        <v>18</v>
      </c>
      <c r="B20" s="25" t="s">
        <v>90</v>
      </c>
      <c r="C20" s="86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100">
        <v>0</v>
      </c>
    </row>
    <row r="21" spans="1:9" ht="48" thickBot="1" x14ac:dyDescent="0.3">
      <c r="A21" s="7" t="s">
        <v>19</v>
      </c>
      <c r="B21" s="25" t="s">
        <v>91</v>
      </c>
      <c r="C21" s="86">
        <v>22.4</v>
      </c>
      <c r="D21" s="42">
        <v>31.06</v>
      </c>
      <c r="E21" s="42">
        <v>30</v>
      </c>
      <c r="F21" s="42">
        <f>E21/4</f>
        <v>7.5</v>
      </c>
      <c r="G21" s="42">
        <f>E21/4</f>
        <v>7.5</v>
      </c>
      <c r="H21" s="42">
        <f>E21/4</f>
        <v>7.5</v>
      </c>
      <c r="I21" s="101">
        <f>E21/4</f>
        <v>7.5</v>
      </c>
    </row>
    <row r="22" spans="1:9" ht="16.5" thickBot="1" x14ac:dyDescent="0.3">
      <c r="A22" s="7" t="s">
        <v>20</v>
      </c>
      <c r="B22" s="25" t="s">
        <v>92</v>
      </c>
      <c r="C22" s="86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5">
        <v>0</v>
      </c>
    </row>
    <row r="23" spans="1:9" ht="16.5" thickBot="1" x14ac:dyDescent="0.3">
      <c r="A23" s="7" t="s">
        <v>21</v>
      </c>
      <c r="B23" s="25" t="s">
        <v>93</v>
      </c>
      <c r="C23" s="86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5">
        <v>0</v>
      </c>
    </row>
    <row r="24" spans="1:9" ht="39" customHeight="1" thickBot="1" x14ac:dyDescent="0.3">
      <c r="A24" s="7" t="s">
        <v>145</v>
      </c>
      <c r="B24" s="25" t="s">
        <v>94</v>
      </c>
      <c r="C24" s="86">
        <v>19092.77</v>
      </c>
      <c r="D24" s="42">
        <v>22092.5</v>
      </c>
      <c r="E24" s="42">
        <v>26520</v>
      </c>
      <c r="F24" s="42">
        <f>E24/4</f>
        <v>6630</v>
      </c>
      <c r="G24" s="42">
        <f>F24</f>
        <v>6630</v>
      </c>
      <c r="H24" s="42">
        <f>G24</f>
        <v>6630</v>
      </c>
      <c r="I24" s="45">
        <f>H24</f>
        <v>6630</v>
      </c>
    </row>
    <row r="25" spans="1:9" ht="16.5" thickBot="1" x14ac:dyDescent="0.3">
      <c r="A25" s="7" t="s">
        <v>151</v>
      </c>
      <c r="B25" s="25" t="s">
        <v>95</v>
      </c>
      <c r="C25" s="86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100">
        <v>0</v>
      </c>
    </row>
    <row r="26" spans="1:9" ht="16.5" thickBot="1" x14ac:dyDescent="0.3">
      <c r="A26" s="8" t="s">
        <v>22</v>
      </c>
      <c r="B26" s="77" t="s">
        <v>96</v>
      </c>
      <c r="C26" s="85">
        <f>C24+C21+C25</f>
        <v>19115.170000000002</v>
      </c>
      <c r="D26" s="85">
        <f>D24+D21+D25</f>
        <v>22123.56</v>
      </c>
      <c r="E26" s="44">
        <f>E24+E21</f>
        <v>26550</v>
      </c>
      <c r="F26" s="44">
        <f>F24+F21</f>
        <v>6637.5</v>
      </c>
      <c r="G26" s="44">
        <f>G24+G21</f>
        <v>6637.5</v>
      </c>
      <c r="H26" s="44">
        <f>H24+H21</f>
        <v>6637.5</v>
      </c>
      <c r="I26" s="79">
        <f>I24+I21</f>
        <v>6637.5</v>
      </c>
    </row>
    <row r="27" spans="1:9" ht="16.5" thickBot="1" x14ac:dyDescent="0.3">
      <c r="A27" s="8" t="s">
        <v>23</v>
      </c>
      <c r="B27" s="134"/>
      <c r="C27" s="135"/>
      <c r="D27" s="135"/>
      <c r="E27" s="135"/>
      <c r="F27" s="135"/>
      <c r="G27" s="135"/>
      <c r="H27" s="135"/>
      <c r="I27" s="136"/>
    </row>
    <row r="28" spans="1:9" ht="63.75" thickBot="1" x14ac:dyDescent="0.3">
      <c r="A28" s="11" t="s">
        <v>156</v>
      </c>
      <c r="B28" s="25" t="s">
        <v>97</v>
      </c>
      <c r="C28" s="95">
        <v>19102.87</v>
      </c>
      <c r="D28" s="94">
        <v>22109.46</v>
      </c>
      <c r="E28" s="106">
        <v>26535.599999999999</v>
      </c>
      <c r="F28" s="96">
        <f>E28/4</f>
        <v>6633.9</v>
      </c>
      <c r="G28" s="96">
        <f>F28</f>
        <v>6633.9</v>
      </c>
      <c r="H28" s="96">
        <f>G28</f>
        <v>6633.9</v>
      </c>
      <c r="I28" s="97">
        <f>H28</f>
        <v>6633.9</v>
      </c>
    </row>
    <row r="29" spans="1:9" ht="15" x14ac:dyDescent="0.2">
      <c r="A29" s="12" t="s">
        <v>24</v>
      </c>
      <c r="B29" s="137" t="s">
        <v>98</v>
      </c>
      <c r="C29" s="142">
        <v>0</v>
      </c>
      <c r="D29" s="140">
        <v>0</v>
      </c>
      <c r="E29" s="140">
        <f>E31+E33+E34+E35+E36</f>
        <v>0</v>
      </c>
      <c r="F29" s="140">
        <f>F31+F33+F34+F35+F36</f>
        <v>0</v>
      </c>
      <c r="G29" s="140">
        <f>G31+G33+G34+G35+G36</f>
        <v>0</v>
      </c>
      <c r="H29" s="140">
        <f>H31+H33+H34+H35+H36</f>
        <v>0</v>
      </c>
      <c r="I29" s="140">
        <f>I31+I33+I34+I35+I36</f>
        <v>0</v>
      </c>
    </row>
    <row r="30" spans="1:9" ht="16.5" thickBot="1" x14ac:dyDescent="0.25">
      <c r="A30" s="11" t="s">
        <v>146</v>
      </c>
      <c r="B30" s="138"/>
      <c r="C30" s="143"/>
      <c r="D30" s="141"/>
      <c r="E30" s="141"/>
      <c r="F30" s="141"/>
      <c r="G30" s="141"/>
      <c r="H30" s="141"/>
      <c r="I30" s="141"/>
    </row>
    <row r="31" spans="1:9" ht="15.75" x14ac:dyDescent="0.2">
      <c r="A31" s="13" t="s">
        <v>25</v>
      </c>
      <c r="B31" s="137" t="s">
        <v>27</v>
      </c>
      <c r="C31" s="142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</row>
    <row r="32" spans="1:9" ht="15.75" thickBot="1" x14ac:dyDescent="0.25">
      <c r="A32" s="14" t="s">
        <v>26</v>
      </c>
      <c r="B32" s="138"/>
      <c r="C32" s="143"/>
      <c r="D32" s="141"/>
      <c r="E32" s="141"/>
      <c r="F32" s="141"/>
      <c r="G32" s="141"/>
      <c r="H32" s="141"/>
      <c r="I32" s="141"/>
    </row>
    <row r="33" spans="1:9" ht="16.5" thickBot="1" x14ac:dyDescent="0.3">
      <c r="A33" s="11" t="s">
        <v>28</v>
      </c>
      <c r="B33" s="25" t="s">
        <v>29</v>
      </c>
      <c r="C33" s="86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5">
        <v>0</v>
      </c>
    </row>
    <row r="34" spans="1:9" ht="16.5" thickBot="1" x14ac:dyDescent="0.3">
      <c r="A34" s="11" t="s">
        <v>30</v>
      </c>
      <c r="B34" s="25" t="s">
        <v>31</v>
      </c>
      <c r="C34" s="86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5">
        <v>0</v>
      </c>
    </row>
    <row r="35" spans="1:9" ht="16.5" thickBot="1" x14ac:dyDescent="0.3">
      <c r="A35" s="11" t="s">
        <v>32</v>
      </c>
      <c r="B35" s="25" t="s">
        <v>33</v>
      </c>
      <c r="C35" s="86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5">
        <v>0</v>
      </c>
    </row>
    <row r="36" spans="1:9" ht="32.25" thickBot="1" x14ac:dyDescent="0.3">
      <c r="A36" s="11" t="s">
        <v>34</v>
      </c>
      <c r="B36" s="25" t="s">
        <v>35</v>
      </c>
      <c r="C36" s="86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5">
        <v>0</v>
      </c>
    </row>
    <row r="37" spans="1:9" ht="16.5" thickBot="1" x14ac:dyDescent="0.3">
      <c r="A37" s="11" t="s">
        <v>36</v>
      </c>
      <c r="B37" s="25" t="s">
        <v>99</v>
      </c>
      <c r="C37" s="86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100">
        <v>0</v>
      </c>
    </row>
    <row r="38" spans="1:9" ht="16.5" thickBot="1" x14ac:dyDescent="0.3">
      <c r="A38" s="11" t="s">
        <v>37</v>
      </c>
      <c r="B38" s="25" t="s">
        <v>100</v>
      </c>
      <c r="C38" s="86">
        <v>7</v>
      </c>
      <c r="D38" s="105">
        <v>7</v>
      </c>
      <c r="E38" s="42">
        <v>8.3000000000000007</v>
      </c>
      <c r="F38" s="42">
        <f>E38/4</f>
        <v>2.0750000000000002</v>
      </c>
      <c r="G38" s="42">
        <f>E38/4</f>
        <v>2.0750000000000002</v>
      </c>
      <c r="H38" s="42">
        <f>E38/4</f>
        <v>2.0750000000000002</v>
      </c>
      <c r="I38" s="101">
        <f>E38/4</f>
        <v>2.0750000000000002</v>
      </c>
    </row>
    <row r="39" spans="1:9" ht="16.5" thickBot="1" x14ac:dyDescent="0.3">
      <c r="A39" s="11" t="s">
        <v>38</v>
      </c>
      <c r="B39" s="25" t="s">
        <v>101</v>
      </c>
      <c r="C39" s="86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5">
        <v>0</v>
      </c>
    </row>
    <row r="40" spans="1:9" ht="32.25" thickBot="1" x14ac:dyDescent="0.3">
      <c r="A40" s="11" t="s">
        <v>39</v>
      </c>
      <c r="B40" s="25" t="s">
        <v>102</v>
      </c>
      <c r="C40" s="86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5">
        <v>0</v>
      </c>
    </row>
    <row r="41" spans="1:9" ht="16.5" thickBot="1" x14ac:dyDescent="0.3">
      <c r="A41" s="15" t="s">
        <v>40</v>
      </c>
      <c r="B41" s="25" t="s">
        <v>103</v>
      </c>
      <c r="C41" s="86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100">
        <v>0</v>
      </c>
    </row>
    <row r="42" spans="1:9" ht="32.25" thickBot="1" x14ac:dyDescent="0.3">
      <c r="A42" s="11" t="s">
        <v>41</v>
      </c>
      <c r="B42" s="25" t="s">
        <v>104</v>
      </c>
      <c r="C42" s="86">
        <v>0.8</v>
      </c>
      <c r="D42" s="42">
        <v>1.1000000000000001</v>
      </c>
      <c r="E42" s="42">
        <v>1.1000000000000001</v>
      </c>
      <c r="F42" s="42">
        <f>E42/4</f>
        <v>0.27500000000000002</v>
      </c>
      <c r="G42" s="42">
        <f>E42/4</f>
        <v>0.27500000000000002</v>
      </c>
      <c r="H42" s="42">
        <f>E42/4</f>
        <v>0.27500000000000002</v>
      </c>
      <c r="I42" s="101">
        <f>E42/4</f>
        <v>0.27500000000000002</v>
      </c>
    </row>
    <row r="43" spans="1:9" ht="16.5" thickBot="1" x14ac:dyDescent="0.3">
      <c r="A43" s="8" t="s">
        <v>42</v>
      </c>
      <c r="B43" s="77" t="s">
        <v>105</v>
      </c>
      <c r="C43" s="85">
        <f>SUM(C28:C42)</f>
        <v>19110.669999999998</v>
      </c>
      <c r="D43" s="44">
        <f>SUM(D28:D42)</f>
        <v>22117.559999999998</v>
      </c>
      <c r="E43" s="44">
        <f>SUM(E28:E42)</f>
        <v>26544.999999999996</v>
      </c>
      <c r="F43" s="44">
        <f>F28+F29+F37+F38+F39+F40+F41+F42</f>
        <v>6636.2499999999991</v>
      </c>
      <c r="G43" s="44">
        <f>G28+G29+G37+G38+G39+G40+G41+G42</f>
        <v>6636.2499999999991</v>
      </c>
      <c r="H43" s="44">
        <f>H28+H29+H37+H38+H39+H40+H41+H42</f>
        <v>6636.2499999999991</v>
      </c>
      <c r="I43" s="79">
        <f>I28+I29+I37+I38+I39+I40+I41+I42</f>
        <v>6636.2499999999991</v>
      </c>
    </row>
    <row r="44" spans="1:9" ht="16.5" thickBot="1" x14ac:dyDescent="0.3">
      <c r="A44" s="8" t="s">
        <v>43</v>
      </c>
      <c r="B44" s="134"/>
      <c r="C44" s="135"/>
      <c r="D44" s="135"/>
      <c r="E44" s="135"/>
      <c r="F44" s="135"/>
      <c r="G44" s="135"/>
      <c r="H44" s="135"/>
      <c r="I44" s="136"/>
    </row>
    <row r="45" spans="1:9" ht="16.5" thickBot="1" x14ac:dyDescent="0.3">
      <c r="A45" s="16" t="s">
        <v>44</v>
      </c>
      <c r="B45" s="27" t="s">
        <v>106</v>
      </c>
      <c r="C45" s="87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69">
        <v>0</v>
      </c>
    </row>
    <row r="46" spans="1:9" ht="32.25" thickBot="1" x14ac:dyDescent="0.3">
      <c r="A46" s="17" t="s">
        <v>45</v>
      </c>
      <c r="B46" s="28" t="s">
        <v>107</v>
      </c>
      <c r="C46" s="88">
        <v>0</v>
      </c>
      <c r="D46" s="47">
        <v>0</v>
      </c>
      <c r="E46" s="47">
        <v>0</v>
      </c>
      <c r="F46" s="47">
        <v>0</v>
      </c>
      <c r="G46" s="47">
        <v>0</v>
      </c>
      <c r="H46" s="68">
        <v>0</v>
      </c>
      <c r="I46" s="70">
        <v>0</v>
      </c>
    </row>
    <row r="47" spans="1:9" ht="13.5" thickBot="1" x14ac:dyDescent="0.25"/>
    <row r="48" spans="1:9" ht="32.25" thickBot="1" x14ac:dyDescent="0.3">
      <c r="A48" s="19" t="s">
        <v>46</v>
      </c>
      <c r="B48" s="29" t="s">
        <v>109</v>
      </c>
      <c r="C48" s="48">
        <f t="shared" ref="C48:D48" si="0">C49</f>
        <v>4.500000000003638</v>
      </c>
      <c r="D48" s="48">
        <f t="shared" si="0"/>
        <v>6.000000000003638</v>
      </c>
      <c r="E48" s="48">
        <f>E49</f>
        <v>5.000000000003638</v>
      </c>
      <c r="F48" s="48">
        <f t="shared" ref="F48:F50" si="1">E48/4</f>
        <v>1.2500000000009095</v>
      </c>
      <c r="G48" s="48">
        <f t="shared" ref="G48:G50" si="2">E48/4</f>
        <v>1.2500000000009095</v>
      </c>
      <c r="H48" s="48">
        <f t="shared" ref="H48:H50" si="3">E48/4</f>
        <v>1.2500000000009095</v>
      </c>
      <c r="I48" s="49">
        <f t="shared" ref="I48:I50" si="4">E48/4</f>
        <v>1.2500000000009095</v>
      </c>
    </row>
    <row r="49" spans="1:9" ht="22.7" customHeight="1" thickBot="1" x14ac:dyDescent="0.3">
      <c r="A49" s="20" t="s">
        <v>47</v>
      </c>
      <c r="B49" s="25" t="s">
        <v>110</v>
      </c>
      <c r="C49" s="42">
        <f t="shared" ref="C49:D49" si="5">SUM(C50)</f>
        <v>4.500000000003638</v>
      </c>
      <c r="D49" s="42">
        <f t="shared" si="5"/>
        <v>6.000000000003638</v>
      </c>
      <c r="E49" s="42">
        <f>SUM(E50)</f>
        <v>5.000000000003638</v>
      </c>
      <c r="F49" s="42">
        <f>E49/4</f>
        <v>1.2500000000009095</v>
      </c>
      <c r="G49" s="42">
        <f t="shared" si="2"/>
        <v>1.2500000000009095</v>
      </c>
      <c r="H49" s="42">
        <f t="shared" si="3"/>
        <v>1.2500000000009095</v>
      </c>
      <c r="I49" s="45">
        <f t="shared" si="4"/>
        <v>1.2500000000009095</v>
      </c>
    </row>
    <row r="50" spans="1:9" ht="16.5" thickBot="1" x14ac:dyDescent="0.3">
      <c r="A50" s="21" t="s">
        <v>48</v>
      </c>
      <c r="B50" s="9" t="s">
        <v>49</v>
      </c>
      <c r="C50" s="85">
        <f>C26-C43</f>
        <v>4.500000000003638</v>
      </c>
      <c r="D50" s="44">
        <f>D26-D43</f>
        <v>6.000000000003638</v>
      </c>
      <c r="E50" s="44">
        <f>E26-E43</f>
        <v>5.000000000003638</v>
      </c>
      <c r="F50" s="44">
        <f t="shared" si="1"/>
        <v>1.2500000000009095</v>
      </c>
      <c r="G50" s="44">
        <f t="shared" si="2"/>
        <v>1.2500000000009095</v>
      </c>
      <c r="H50" s="44">
        <f t="shared" si="3"/>
        <v>1.2500000000009095</v>
      </c>
      <c r="I50" s="43">
        <f t="shared" si="4"/>
        <v>1.2500000000009095</v>
      </c>
    </row>
    <row r="51" spans="1:9" ht="16.5" thickBot="1" x14ac:dyDescent="0.3">
      <c r="A51" s="21" t="s">
        <v>50</v>
      </c>
      <c r="B51" s="9" t="s">
        <v>51</v>
      </c>
      <c r="C51" s="85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3">
        <v>0</v>
      </c>
    </row>
    <row r="52" spans="1:9" ht="16.5" thickBot="1" x14ac:dyDescent="0.25">
      <c r="A52" s="154" t="s">
        <v>52</v>
      </c>
      <c r="B52" s="155"/>
      <c r="C52" s="155"/>
      <c r="D52" s="155"/>
      <c r="E52" s="155"/>
      <c r="F52" s="155"/>
      <c r="G52" s="155"/>
      <c r="H52" s="155"/>
      <c r="I52" s="156"/>
    </row>
    <row r="53" spans="1:9" ht="32.25" thickBot="1" x14ac:dyDescent="0.3">
      <c r="A53" s="21" t="s">
        <v>53</v>
      </c>
      <c r="B53" s="30" t="s">
        <v>111</v>
      </c>
      <c r="C53" s="84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2">
        <v>0</v>
      </c>
    </row>
    <row r="54" spans="1:9" ht="32.25" thickBot="1" x14ac:dyDescent="0.3">
      <c r="A54" s="20" t="s">
        <v>54</v>
      </c>
      <c r="B54" s="26" t="s">
        <v>112</v>
      </c>
      <c r="C54" s="81">
        <v>0</v>
      </c>
      <c r="D54" s="51">
        <v>0</v>
      </c>
      <c r="E54" s="51">
        <v>0</v>
      </c>
      <c r="F54" s="53" t="s">
        <v>55</v>
      </c>
      <c r="G54" s="53" t="s">
        <v>55</v>
      </c>
      <c r="H54" s="53" t="s">
        <v>55</v>
      </c>
      <c r="I54" s="54" t="s">
        <v>55</v>
      </c>
    </row>
    <row r="55" spans="1:9" ht="16.5" thickBot="1" x14ac:dyDescent="0.3">
      <c r="A55" s="21" t="s">
        <v>56</v>
      </c>
      <c r="B55" s="30" t="s">
        <v>113</v>
      </c>
      <c r="C55" s="84">
        <v>0</v>
      </c>
      <c r="D55" s="51">
        <v>0</v>
      </c>
      <c r="E55" s="51">
        <v>0</v>
      </c>
      <c r="F55" s="53">
        <v>0</v>
      </c>
      <c r="G55" s="53">
        <v>0</v>
      </c>
      <c r="H55" s="53">
        <v>0</v>
      </c>
      <c r="I55" s="54">
        <v>0</v>
      </c>
    </row>
    <row r="56" spans="1:9" ht="32.25" thickBot="1" x14ac:dyDescent="0.3">
      <c r="A56" s="20" t="s">
        <v>57</v>
      </c>
      <c r="B56" s="26" t="s">
        <v>58</v>
      </c>
      <c r="C56" s="84">
        <v>0</v>
      </c>
      <c r="D56" s="50">
        <v>0</v>
      </c>
      <c r="E56" s="50">
        <v>0</v>
      </c>
      <c r="F56" s="55">
        <v>0</v>
      </c>
      <c r="G56" s="55">
        <v>0</v>
      </c>
      <c r="H56" s="55">
        <v>0</v>
      </c>
      <c r="I56" s="56">
        <v>0</v>
      </c>
    </row>
    <row r="57" spans="1:9" ht="16.5" thickBot="1" x14ac:dyDescent="0.3">
      <c r="A57" s="20" t="s">
        <v>59</v>
      </c>
      <c r="B57" s="26" t="s">
        <v>114</v>
      </c>
      <c r="C57" s="81">
        <v>0</v>
      </c>
      <c r="D57" s="51">
        <v>0</v>
      </c>
      <c r="E57" s="51">
        <v>0</v>
      </c>
      <c r="F57" s="53" t="s">
        <v>55</v>
      </c>
      <c r="G57" s="53" t="s">
        <v>55</v>
      </c>
      <c r="H57" s="53" t="s">
        <v>55</v>
      </c>
      <c r="I57" s="54" t="s">
        <v>55</v>
      </c>
    </row>
    <row r="58" spans="1:9" ht="16.5" thickBot="1" x14ac:dyDescent="0.3">
      <c r="A58" s="23" t="s">
        <v>60</v>
      </c>
      <c r="B58" s="31" t="s">
        <v>115</v>
      </c>
      <c r="C58" s="89">
        <v>0</v>
      </c>
      <c r="D58" s="57">
        <v>0</v>
      </c>
      <c r="E58" s="57">
        <v>0</v>
      </c>
      <c r="F58" s="58">
        <v>0</v>
      </c>
      <c r="G58" s="58">
        <v>0</v>
      </c>
      <c r="H58" s="58">
        <v>0</v>
      </c>
      <c r="I58" s="59">
        <v>0</v>
      </c>
    </row>
    <row r="59" spans="1:9" ht="16.5" thickBot="1" x14ac:dyDescent="0.3">
      <c r="A59" s="24" t="s">
        <v>61</v>
      </c>
      <c r="B59" s="32" t="s">
        <v>116</v>
      </c>
      <c r="C59" s="90">
        <v>0</v>
      </c>
      <c r="D59" s="60">
        <v>0</v>
      </c>
      <c r="E59" s="60">
        <v>0</v>
      </c>
      <c r="F59" s="61" t="s">
        <v>55</v>
      </c>
      <c r="G59" s="61" t="s">
        <v>55</v>
      </c>
      <c r="H59" s="61" t="s">
        <v>55</v>
      </c>
      <c r="I59" s="62" t="s">
        <v>55</v>
      </c>
    </row>
    <row r="60" spans="1:9" ht="16.5" thickBot="1" x14ac:dyDescent="0.25">
      <c r="A60" s="144" t="s">
        <v>62</v>
      </c>
      <c r="B60" s="145"/>
      <c r="C60" s="145"/>
      <c r="D60" s="145"/>
      <c r="E60" s="145"/>
      <c r="F60" s="145"/>
      <c r="G60" s="145"/>
      <c r="H60" s="145"/>
      <c r="I60" s="146"/>
    </row>
    <row r="61" spans="1:9" ht="48" thickBot="1" x14ac:dyDescent="0.3">
      <c r="A61" s="21" t="s">
        <v>63</v>
      </c>
      <c r="B61" s="30" t="s">
        <v>117</v>
      </c>
      <c r="C61" s="81">
        <v>0</v>
      </c>
      <c r="D61" s="51">
        <v>0</v>
      </c>
      <c r="E61" s="51">
        <v>0</v>
      </c>
      <c r="F61" s="51">
        <f>F62+F63+F64+F65+F66</f>
        <v>0</v>
      </c>
      <c r="G61" s="51">
        <f>G62+G63+G64+G65+G66</f>
        <v>0</v>
      </c>
      <c r="H61" s="51">
        <f>H62+H63+H64+H65+H66</f>
        <v>0</v>
      </c>
      <c r="I61" s="63">
        <f>I62+I63+I64+I65+I66</f>
        <v>0</v>
      </c>
    </row>
    <row r="62" spans="1:9" ht="16.5" thickBot="1" x14ac:dyDescent="0.3">
      <c r="A62" s="20" t="s">
        <v>64</v>
      </c>
      <c r="B62" s="10" t="s">
        <v>65</v>
      </c>
      <c r="C62" s="84">
        <v>0.4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63">
        <v>0</v>
      </c>
    </row>
    <row r="63" spans="1:9" ht="16.5" thickBot="1" x14ac:dyDescent="0.3">
      <c r="A63" s="20" t="s">
        <v>66</v>
      </c>
      <c r="B63" s="10" t="s">
        <v>67</v>
      </c>
      <c r="C63" s="84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63">
        <v>0</v>
      </c>
    </row>
    <row r="64" spans="1:9" ht="32.25" thickBot="1" x14ac:dyDescent="0.3">
      <c r="A64" s="20" t="s">
        <v>68</v>
      </c>
      <c r="B64" s="10" t="s">
        <v>69</v>
      </c>
      <c r="C64" s="84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63">
        <v>0</v>
      </c>
    </row>
    <row r="65" spans="1:9" ht="32.25" thickBot="1" x14ac:dyDescent="0.3">
      <c r="A65" s="20" t="s">
        <v>70</v>
      </c>
      <c r="B65" s="10" t="s">
        <v>71</v>
      </c>
      <c r="C65" s="84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63">
        <v>0</v>
      </c>
    </row>
    <row r="66" spans="1:9" ht="16.5" thickBot="1" x14ac:dyDescent="0.3">
      <c r="A66" s="71" t="s">
        <v>147</v>
      </c>
      <c r="B66" s="10" t="s">
        <v>72</v>
      </c>
      <c r="C66" s="84"/>
      <c r="D66" s="50"/>
      <c r="E66" s="50"/>
      <c r="F66" s="50"/>
      <c r="G66" s="50"/>
      <c r="H66" s="50"/>
      <c r="I66" s="63"/>
    </row>
    <row r="67" spans="1:9" ht="32.25" thickBot="1" x14ac:dyDescent="0.3">
      <c r="A67" s="21" t="s">
        <v>73</v>
      </c>
      <c r="B67" s="30" t="s">
        <v>118</v>
      </c>
      <c r="C67" s="81">
        <v>0</v>
      </c>
      <c r="D67" s="51">
        <v>0</v>
      </c>
      <c r="E67" s="51">
        <f>E68+E69+E70+E71</f>
        <v>0</v>
      </c>
      <c r="F67" s="51">
        <f>F68+F69+F70+F71</f>
        <v>0</v>
      </c>
      <c r="G67" s="51">
        <f>G68+G69+G70+G71</f>
        <v>0</v>
      </c>
      <c r="H67" s="51">
        <f>H68+H69+H70+H71</f>
        <v>0</v>
      </c>
      <c r="I67" s="63">
        <f>I68+I69+I70+I71</f>
        <v>0</v>
      </c>
    </row>
    <row r="68" spans="1:9" ht="48" thickBot="1" x14ac:dyDescent="0.3">
      <c r="A68" s="20" t="s">
        <v>74</v>
      </c>
      <c r="B68" s="10" t="s">
        <v>75</v>
      </c>
      <c r="C68" s="84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63">
        <v>0</v>
      </c>
    </row>
    <row r="69" spans="1:9" ht="16.5" thickBot="1" x14ac:dyDescent="0.3">
      <c r="A69" s="20" t="s">
        <v>76</v>
      </c>
      <c r="B69" s="10" t="s">
        <v>77</v>
      </c>
      <c r="C69" s="84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63">
        <v>0</v>
      </c>
    </row>
    <row r="70" spans="1:9" ht="16.5" thickBot="1" x14ac:dyDescent="0.3">
      <c r="A70" s="20" t="s">
        <v>78</v>
      </c>
      <c r="B70" s="10" t="s">
        <v>79</v>
      </c>
      <c r="C70" s="84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63">
        <v>0</v>
      </c>
    </row>
    <row r="71" spans="1:9" ht="16.5" thickBot="1" x14ac:dyDescent="0.3">
      <c r="A71" s="71" t="s">
        <v>80</v>
      </c>
      <c r="B71" s="10" t="s">
        <v>81</v>
      </c>
      <c r="C71" s="84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63">
        <v>0</v>
      </c>
    </row>
    <row r="72" spans="1:9" ht="16.5" thickBot="1" x14ac:dyDescent="0.3">
      <c r="A72" s="72" t="s">
        <v>82</v>
      </c>
      <c r="B72" s="33" t="s">
        <v>119</v>
      </c>
      <c r="C72" s="91">
        <v>0</v>
      </c>
      <c r="D72" s="64">
        <v>0</v>
      </c>
      <c r="E72" s="64">
        <v>0</v>
      </c>
      <c r="F72" s="51">
        <v>0</v>
      </c>
      <c r="G72" s="51">
        <v>0</v>
      </c>
      <c r="H72" s="51">
        <v>0</v>
      </c>
      <c r="I72" s="52">
        <v>0</v>
      </c>
    </row>
    <row r="73" spans="1:9" ht="16.5" thickBot="1" x14ac:dyDescent="0.3">
      <c r="A73" s="21" t="s">
        <v>83</v>
      </c>
      <c r="B73" s="30" t="s">
        <v>120</v>
      </c>
      <c r="C73" s="81">
        <v>0</v>
      </c>
      <c r="D73" s="51">
        <v>0</v>
      </c>
      <c r="E73" s="51">
        <f>E74+E75</f>
        <v>0</v>
      </c>
      <c r="F73" s="51">
        <f>F74+F75</f>
        <v>0</v>
      </c>
      <c r="G73" s="51">
        <f>G74+G75</f>
        <v>0</v>
      </c>
      <c r="H73" s="51">
        <f>H74+H75</f>
        <v>0</v>
      </c>
      <c r="I73" s="63">
        <f>I74+I75</f>
        <v>0</v>
      </c>
    </row>
    <row r="74" spans="1:9" ht="16.5" thickBot="1" x14ac:dyDescent="0.3">
      <c r="A74" s="20" t="s">
        <v>108</v>
      </c>
      <c r="B74" s="10" t="s">
        <v>84</v>
      </c>
      <c r="C74" s="84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63">
        <v>0</v>
      </c>
    </row>
    <row r="75" spans="1:9" ht="16.5" thickBot="1" x14ac:dyDescent="0.3">
      <c r="A75" s="20" t="s">
        <v>85</v>
      </c>
      <c r="B75" s="10" t="s">
        <v>86</v>
      </c>
      <c r="C75" s="84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63">
        <v>0</v>
      </c>
    </row>
    <row r="78" spans="1:9" s="34" customFormat="1" x14ac:dyDescent="0.2">
      <c r="A78" s="34" t="s">
        <v>148</v>
      </c>
      <c r="C78" s="92"/>
      <c r="D78" s="65" t="s">
        <v>149</v>
      </c>
      <c r="E78" s="65"/>
      <c r="F78" s="65"/>
      <c r="G78" s="65"/>
      <c r="H78" s="65"/>
      <c r="I78" s="65"/>
    </row>
    <row r="80" spans="1:9" ht="15.75" x14ac:dyDescent="0.25">
      <c r="A80" s="22"/>
      <c r="C80" s="93"/>
      <c r="D80"/>
      <c r="E80"/>
      <c r="F80"/>
      <c r="G80"/>
      <c r="H80"/>
      <c r="I80" s="22" t="s">
        <v>122</v>
      </c>
    </row>
    <row r="81" spans="1:9" ht="15.75" x14ac:dyDescent="0.25">
      <c r="A81" s="1"/>
      <c r="C81" s="126" t="s">
        <v>123</v>
      </c>
      <c r="D81" s="126"/>
      <c r="E81" s="126"/>
      <c r="F81" s="126"/>
      <c r="G81"/>
      <c r="H81"/>
      <c r="I81"/>
    </row>
    <row r="82" spans="1:9" ht="16.5" thickBot="1" x14ac:dyDescent="0.3">
      <c r="A82" s="1"/>
      <c r="C82" s="93"/>
      <c r="D82"/>
      <c r="E82"/>
      <c r="F82"/>
      <c r="G82"/>
      <c r="H82"/>
      <c r="I82" t="s">
        <v>121</v>
      </c>
    </row>
    <row r="83" spans="1:9" ht="32.25" thickBot="1" x14ac:dyDescent="0.3">
      <c r="A83" s="147"/>
      <c r="B83" s="114" t="s">
        <v>2</v>
      </c>
      <c r="C83" s="150" t="s">
        <v>124</v>
      </c>
      <c r="D83" s="114" t="s">
        <v>125</v>
      </c>
      <c r="E83" s="2" t="s">
        <v>6</v>
      </c>
      <c r="F83" s="134" t="s">
        <v>8</v>
      </c>
      <c r="G83" s="135"/>
      <c r="H83" s="135"/>
      <c r="I83" s="139"/>
    </row>
    <row r="84" spans="1:9" ht="15.75" x14ac:dyDescent="0.25">
      <c r="A84" s="148"/>
      <c r="B84" s="115"/>
      <c r="C84" s="151"/>
      <c r="D84" s="115"/>
      <c r="E84" s="3" t="s">
        <v>7</v>
      </c>
      <c r="F84" s="3" t="s">
        <v>9</v>
      </c>
      <c r="G84" s="3" t="s">
        <v>11</v>
      </c>
      <c r="H84" s="3" t="s">
        <v>12</v>
      </c>
      <c r="I84" s="5" t="s">
        <v>13</v>
      </c>
    </row>
    <row r="85" spans="1:9" ht="16.5" thickBot="1" x14ac:dyDescent="0.3">
      <c r="A85" s="149"/>
      <c r="B85" s="116"/>
      <c r="C85" s="152"/>
      <c r="D85" s="116"/>
      <c r="E85" s="4"/>
      <c r="F85" s="3" t="s">
        <v>126</v>
      </c>
      <c r="G85" s="3" t="s">
        <v>126</v>
      </c>
      <c r="H85" s="3" t="s">
        <v>126</v>
      </c>
      <c r="I85" s="5" t="s">
        <v>126</v>
      </c>
    </row>
    <row r="86" spans="1:9" ht="32.25" thickBot="1" x14ac:dyDescent="0.3">
      <c r="A86" s="24" t="s">
        <v>155</v>
      </c>
      <c r="B86" s="32" t="s">
        <v>87</v>
      </c>
      <c r="C86" s="102">
        <v>5900</v>
      </c>
      <c r="D86" s="102">
        <v>9110.2199999999993</v>
      </c>
      <c r="E86" s="102">
        <f>E87+E88+E89</f>
        <v>12422.95</v>
      </c>
      <c r="F86" s="60">
        <f t="shared" ref="F86:F94" si="6">E86/4</f>
        <v>3105.7375000000002</v>
      </c>
      <c r="G86" s="60">
        <f t="shared" ref="G86:G94" si="7">E86/4</f>
        <v>3105.7375000000002</v>
      </c>
      <c r="H86" s="60">
        <f t="shared" ref="H86:H94" si="8">E86/4</f>
        <v>3105.7375000000002</v>
      </c>
      <c r="I86" s="80">
        <f t="shared" ref="I86:I94" si="9">E86/4</f>
        <v>3105.7375000000002</v>
      </c>
    </row>
    <row r="87" spans="1:9" ht="32.25" thickBot="1" x14ac:dyDescent="0.3">
      <c r="A87" s="66" t="s">
        <v>157</v>
      </c>
      <c r="B87" s="26" t="s">
        <v>127</v>
      </c>
      <c r="C87" s="81">
        <v>3100</v>
      </c>
      <c r="D87" s="81">
        <v>5758.22</v>
      </c>
      <c r="E87" s="50">
        <v>8864.9500000000007</v>
      </c>
      <c r="F87" s="51">
        <f t="shared" si="6"/>
        <v>2216.2375000000002</v>
      </c>
      <c r="G87" s="51">
        <f t="shared" si="7"/>
        <v>2216.2375000000002</v>
      </c>
      <c r="H87" s="51">
        <f t="shared" si="8"/>
        <v>2216.2375000000002</v>
      </c>
      <c r="I87" s="98">
        <f t="shared" si="9"/>
        <v>2216.2375000000002</v>
      </c>
    </row>
    <row r="88" spans="1:9" ht="16.5" thickBot="1" x14ac:dyDescent="0.3">
      <c r="A88" s="66" t="s">
        <v>152</v>
      </c>
      <c r="B88" s="26" t="s">
        <v>128</v>
      </c>
      <c r="C88" s="81">
        <v>1300</v>
      </c>
      <c r="D88" s="81">
        <v>1416</v>
      </c>
      <c r="E88" s="50">
        <v>1368</v>
      </c>
      <c r="F88" s="51">
        <f t="shared" si="6"/>
        <v>342</v>
      </c>
      <c r="G88" s="51">
        <f t="shared" si="7"/>
        <v>342</v>
      </c>
      <c r="H88" s="51">
        <f t="shared" si="8"/>
        <v>342</v>
      </c>
      <c r="I88" s="80">
        <f t="shared" si="9"/>
        <v>342</v>
      </c>
    </row>
    <row r="89" spans="1:9" ht="16.5" thickBot="1" x14ac:dyDescent="0.3">
      <c r="A89" s="66" t="s">
        <v>153</v>
      </c>
      <c r="B89" s="26" t="s">
        <v>154</v>
      </c>
      <c r="C89" s="81">
        <v>1500</v>
      </c>
      <c r="D89" s="81">
        <v>1936</v>
      </c>
      <c r="E89" s="50">
        <v>2190</v>
      </c>
      <c r="F89" s="51">
        <f t="shared" si="6"/>
        <v>547.5</v>
      </c>
      <c r="G89" s="51">
        <f t="shared" si="7"/>
        <v>547.5</v>
      </c>
      <c r="H89" s="51">
        <f t="shared" si="8"/>
        <v>547.5</v>
      </c>
      <c r="I89" s="99">
        <f t="shared" si="9"/>
        <v>547.5</v>
      </c>
    </row>
    <row r="90" spans="1:9" ht="18" customHeight="1" thickBot="1" x14ac:dyDescent="0.3">
      <c r="A90" s="20" t="s">
        <v>129</v>
      </c>
      <c r="B90" s="26" t="s">
        <v>88</v>
      </c>
      <c r="C90" s="81">
        <v>9994.6</v>
      </c>
      <c r="D90" s="81">
        <v>10656.02</v>
      </c>
      <c r="E90" s="50">
        <v>11568.912</v>
      </c>
      <c r="F90" s="51">
        <f t="shared" si="6"/>
        <v>2892.2280000000001</v>
      </c>
      <c r="G90" s="51">
        <f t="shared" si="7"/>
        <v>2892.2280000000001</v>
      </c>
      <c r="H90" s="51">
        <f t="shared" si="8"/>
        <v>2892.2280000000001</v>
      </c>
      <c r="I90" s="80">
        <f t="shared" si="9"/>
        <v>2892.2280000000001</v>
      </c>
    </row>
    <row r="91" spans="1:9" ht="16.5" thickBot="1" x14ac:dyDescent="0.3">
      <c r="A91" s="20" t="s">
        <v>130</v>
      </c>
      <c r="B91" s="26" t="s">
        <v>89</v>
      </c>
      <c r="C91" s="81">
        <v>2198.94</v>
      </c>
      <c r="D91" s="81">
        <v>2344.3200000000002</v>
      </c>
      <c r="E91" s="50">
        <v>2545.136</v>
      </c>
      <c r="F91" s="51">
        <f t="shared" si="6"/>
        <v>636.28399999999999</v>
      </c>
      <c r="G91" s="51">
        <f t="shared" si="7"/>
        <v>636.28399999999999</v>
      </c>
      <c r="H91" s="51">
        <f t="shared" si="8"/>
        <v>636.28399999999999</v>
      </c>
      <c r="I91" s="52">
        <f t="shared" si="9"/>
        <v>636.28399999999999</v>
      </c>
    </row>
    <row r="92" spans="1:9" s="74" customFormat="1" ht="16.5" thickBot="1" x14ac:dyDescent="0.3">
      <c r="A92" s="71" t="s">
        <v>131</v>
      </c>
      <c r="B92" s="25" t="s">
        <v>90</v>
      </c>
      <c r="C92" s="81">
        <v>700</v>
      </c>
      <c r="D92" s="81">
        <v>1000</v>
      </c>
      <c r="E92" s="108">
        <v>1500</v>
      </c>
      <c r="F92" s="73">
        <f t="shared" si="6"/>
        <v>375</v>
      </c>
      <c r="G92" s="73">
        <f t="shared" si="7"/>
        <v>375</v>
      </c>
      <c r="H92" s="73">
        <f t="shared" si="8"/>
        <v>375</v>
      </c>
      <c r="I92" s="78">
        <f t="shared" si="9"/>
        <v>375</v>
      </c>
    </row>
    <row r="93" spans="1:9" ht="16.5" thickBot="1" x14ac:dyDescent="0.3">
      <c r="A93" s="20" t="s">
        <v>132</v>
      </c>
      <c r="B93" s="26" t="s">
        <v>91</v>
      </c>
      <c r="C93" s="81">
        <v>7</v>
      </c>
      <c r="D93" s="81">
        <v>7</v>
      </c>
      <c r="E93" s="107">
        <v>8</v>
      </c>
      <c r="F93" s="51">
        <f t="shared" si="6"/>
        <v>2</v>
      </c>
      <c r="G93" s="51">
        <f t="shared" si="7"/>
        <v>2</v>
      </c>
      <c r="H93" s="51">
        <f t="shared" si="8"/>
        <v>2</v>
      </c>
      <c r="I93" s="80">
        <f t="shared" si="9"/>
        <v>2</v>
      </c>
    </row>
    <row r="94" spans="1:9" ht="32.25" thickBot="1" x14ac:dyDescent="0.25">
      <c r="A94" s="7" t="s">
        <v>133</v>
      </c>
      <c r="B94" s="67" t="s">
        <v>92</v>
      </c>
      <c r="C94" s="103">
        <f>C86+C90+C91+C92+C93</f>
        <v>18800.54</v>
      </c>
      <c r="D94" s="103">
        <f>D86+D90+D91+D92+D93</f>
        <v>23117.559999999998</v>
      </c>
      <c r="E94" s="103">
        <f>E86+E90+E91+E92+E93</f>
        <v>28044.998</v>
      </c>
      <c r="F94" s="103">
        <f t="shared" si="6"/>
        <v>7011.2494999999999</v>
      </c>
      <c r="G94" s="103">
        <f t="shared" si="7"/>
        <v>7011.2494999999999</v>
      </c>
      <c r="H94" s="103">
        <f t="shared" si="8"/>
        <v>7011.2494999999999</v>
      </c>
      <c r="I94" s="104">
        <f t="shared" si="9"/>
        <v>7011.2494999999999</v>
      </c>
    </row>
    <row r="96" spans="1:9" s="34" customFormat="1" x14ac:dyDescent="0.2">
      <c r="A96" s="34" t="s">
        <v>148</v>
      </c>
      <c r="C96" s="92"/>
      <c r="D96" s="65" t="s">
        <v>150</v>
      </c>
      <c r="E96" s="65"/>
      <c r="F96" s="65"/>
      <c r="G96" s="65"/>
      <c r="H96" s="65"/>
      <c r="I96" s="65"/>
    </row>
    <row r="97" spans="1:9" ht="1.5" customHeight="1" x14ac:dyDescent="0.2"/>
    <row r="98" spans="1:9" ht="15.75" x14ac:dyDescent="0.25">
      <c r="A98" s="18"/>
      <c r="C98" s="93"/>
      <c r="D98"/>
      <c r="E98"/>
      <c r="F98"/>
      <c r="G98"/>
      <c r="H98"/>
      <c r="I98" s="18" t="s">
        <v>134</v>
      </c>
    </row>
    <row r="99" spans="1:9" ht="15.75" x14ac:dyDescent="0.25">
      <c r="A99" s="1"/>
      <c r="C99" s="126" t="s">
        <v>135</v>
      </c>
      <c r="D99" s="126"/>
      <c r="E99" s="126"/>
      <c r="F99"/>
      <c r="G99"/>
      <c r="H99"/>
      <c r="I99"/>
    </row>
    <row r="100" spans="1:9" ht="16.5" thickBot="1" x14ac:dyDescent="0.3">
      <c r="A100" s="153" t="s">
        <v>136</v>
      </c>
      <c r="B100" s="153"/>
      <c r="C100" s="153"/>
      <c r="D100" s="153"/>
      <c r="E100" s="153"/>
      <c r="F100" s="153"/>
      <c r="G100" s="153"/>
      <c r="H100" s="153"/>
      <c r="I100" s="153"/>
    </row>
    <row r="101" spans="1:9" ht="32.25" thickBot="1" x14ac:dyDescent="0.3">
      <c r="A101" s="147"/>
      <c r="B101" s="114" t="s">
        <v>2</v>
      </c>
      <c r="C101" s="150" t="s">
        <v>124</v>
      </c>
      <c r="D101" s="114" t="s">
        <v>125</v>
      </c>
      <c r="E101" s="2" t="s">
        <v>6</v>
      </c>
      <c r="F101" s="134" t="s">
        <v>8</v>
      </c>
      <c r="G101" s="135"/>
      <c r="H101" s="135"/>
      <c r="I101" s="139"/>
    </row>
    <row r="102" spans="1:9" ht="15.75" x14ac:dyDescent="0.25">
      <c r="A102" s="148"/>
      <c r="B102" s="115"/>
      <c r="C102" s="151"/>
      <c r="D102" s="115"/>
      <c r="E102" s="3" t="s">
        <v>7</v>
      </c>
      <c r="F102" s="3" t="s">
        <v>9</v>
      </c>
      <c r="G102" s="3" t="s">
        <v>11</v>
      </c>
      <c r="H102" s="3" t="s">
        <v>12</v>
      </c>
      <c r="I102" s="5" t="s">
        <v>13</v>
      </c>
    </row>
    <row r="103" spans="1:9" ht="16.5" thickBot="1" x14ac:dyDescent="0.3">
      <c r="A103" s="149"/>
      <c r="B103" s="116"/>
      <c r="C103" s="152"/>
      <c r="D103" s="116"/>
      <c r="E103" s="4"/>
      <c r="F103" s="3" t="s">
        <v>10</v>
      </c>
      <c r="G103" s="3" t="s">
        <v>10</v>
      </c>
      <c r="H103" s="3" t="s">
        <v>10</v>
      </c>
      <c r="I103" s="5" t="s">
        <v>10</v>
      </c>
    </row>
    <row r="104" spans="1:9" ht="32.25" thickBot="1" x14ac:dyDescent="0.3">
      <c r="A104" s="19" t="s">
        <v>137</v>
      </c>
      <c r="B104" s="32" t="s">
        <v>87</v>
      </c>
      <c r="C104" s="90">
        <v>0</v>
      </c>
      <c r="D104" s="60">
        <v>0</v>
      </c>
      <c r="E104" s="60">
        <f>E105+E106+E107+E108+E109+E110+E111</f>
        <v>0</v>
      </c>
      <c r="F104" s="60">
        <f>F105+F106+F107+F108+F109+F110+F111</f>
        <v>0</v>
      </c>
      <c r="G104" s="60">
        <f>G105+G106+G107+G108+G109+G110+G111</f>
        <v>0</v>
      </c>
      <c r="H104" s="60">
        <f>H105+H106+H107+H108+H109+H110+H111</f>
        <v>0</v>
      </c>
      <c r="I104" s="80">
        <f>I105+I106+I107+I108+I109+I110+I111</f>
        <v>0</v>
      </c>
    </row>
    <row r="105" spans="1:9" ht="16.5" thickBot="1" x14ac:dyDescent="0.3">
      <c r="A105" s="66" t="s">
        <v>138</v>
      </c>
      <c r="B105" s="26" t="s">
        <v>88</v>
      </c>
      <c r="C105" s="8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2">
        <v>0</v>
      </c>
    </row>
    <row r="106" spans="1:9" ht="32.25" thickBot="1" x14ac:dyDescent="0.3">
      <c r="A106" s="66" t="s">
        <v>139</v>
      </c>
      <c r="B106" s="26" t="s">
        <v>89</v>
      </c>
      <c r="C106" s="8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2">
        <v>0</v>
      </c>
    </row>
    <row r="107" spans="1:9" ht="32.25" thickBot="1" x14ac:dyDescent="0.3">
      <c r="A107" s="66" t="s">
        <v>140</v>
      </c>
      <c r="B107" s="26" t="s">
        <v>90</v>
      </c>
      <c r="C107" s="8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2">
        <v>0</v>
      </c>
    </row>
    <row r="108" spans="1:9" ht="32.25" thickBot="1" x14ac:dyDescent="0.3">
      <c r="A108" s="66" t="s">
        <v>141</v>
      </c>
      <c r="B108" s="26" t="s">
        <v>91</v>
      </c>
      <c r="C108" s="8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2">
        <v>0</v>
      </c>
    </row>
    <row r="109" spans="1:9" ht="48" thickBot="1" x14ac:dyDescent="0.3">
      <c r="A109" s="66" t="s">
        <v>142</v>
      </c>
      <c r="B109" s="26" t="s">
        <v>92</v>
      </c>
      <c r="C109" s="8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2">
        <v>0</v>
      </c>
    </row>
    <row r="110" spans="1:9" ht="16.5" thickBot="1" x14ac:dyDescent="0.3">
      <c r="A110" s="66" t="s">
        <v>143</v>
      </c>
      <c r="B110" s="26" t="s">
        <v>93</v>
      </c>
      <c r="C110" s="8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2">
        <v>0</v>
      </c>
    </row>
    <row r="111" spans="1:9" ht="21" customHeight="1" thickBot="1" x14ac:dyDescent="0.3">
      <c r="A111" s="66" t="s">
        <v>144</v>
      </c>
      <c r="B111" s="26" t="s">
        <v>94</v>
      </c>
      <c r="C111" s="81"/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2">
        <v>0</v>
      </c>
    </row>
    <row r="113" spans="1:9" s="34" customFormat="1" x14ac:dyDescent="0.2">
      <c r="A113" s="34" t="s">
        <v>148</v>
      </c>
      <c r="C113" s="92"/>
      <c r="D113" s="65" t="s">
        <v>150</v>
      </c>
      <c r="E113" s="65"/>
      <c r="F113" s="65"/>
      <c r="G113" s="65"/>
      <c r="H113" s="65"/>
      <c r="I113" s="65"/>
    </row>
  </sheetData>
  <mergeCells count="44">
    <mergeCell ref="A52:I52"/>
    <mergeCell ref="H31:H32"/>
    <mergeCell ref="D31:D32"/>
    <mergeCell ref="C31:C32"/>
    <mergeCell ref="H29:H30"/>
    <mergeCell ref="I29:I30"/>
    <mergeCell ref="F29:F30"/>
    <mergeCell ref="G29:G30"/>
    <mergeCell ref="E31:E32"/>
    <mergeCell ref="A101:A103"/>
    <mergeCell ref="B101:B103"/>
    <mergeCell ref="C101:C103"/>
    <mergeCell ref="B83:B85"/>
    <mergeCell ref="C83:C85"/>
    <mergeCell ref="A83:A85"/>
    <mergeCell ref="A100:I100"/>
    <mergeCell ref="C99:E99"/>
    <mergeCell ref="F83:I83"/>
    <mergeCell ref="B16:I16"/>
    <mergeCell ref="D101:D103"/>
    <mergeCell ref="B27:I27"/>
    <mergeCell ref="B29:B30"/>
    <mergeCell ref="F101:I101"/>
    <mergeCell ref="D83:D85"/>
    <mergeCell ref="G31:G32"/>
    <mergeCell ref="C29:C30"/>
    <mergeCell ref="D29:D30"/>
    <mergeCell ref="B31:B32"/>
    <mergeCell ref="E29:E30"/>
    <mergeCell ref="C81:F81"/>
    <mergeCell ref="I31:I32"/>
    <mergeCell ref="F31:F32"/>
    <mergeCell ref="A60:I60"/>
    <mergeCell ref="B44:I44"/>
    <mergeCell ref="A6:I6"/>
    <mergeCell ref="A8:I8"/>
    <mergeCell ref="B12:B15"/>
    <mergeCell ref="F12:I13"/>
    <mergeCell ref="A12:A15"/>
    <mergeCell ref="A9:H9"/>
    <mergeCell ref="A10:H10"/>
    <mergeCell ref="D13:D15"/>
    <mergeCell ref="C13:C15"/>
    <mergeCell ref="A7:I7"/>
  </mergeCells>
  <phoneticPr fontId="0" type="noConversion"/>
  <pageMargins left="1.299212598425197" right="0.31496062992125984" top="0.74803149606299213" bottom="0.55118110236220474" header="0.31496062992125984" footer="0.31496062992125984"/>
  <pageSetup paperSize="9" scale="60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2025-12-12T16:25:52Z</cp:lastPrinted>
  <dcterms:created xsi:type="dcterms:W3CDTF">1996-10-08T23:32:33Z</dcterms:created>
  <dcterms:modified xsi:type="dcterms:W3CDTF">2025-12-22T14:00:39Z</dcterms:modified>
</cp:coreProperties>
</file>