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12 виконком\ФІНАНСОВІ ПЛАНИ\"/>
    </mc:Choice>
  </mc:AlternateContent>
  <bookViews>
    <workbookView xWindow="0" yWindow="0" windowWidth="12090" windowHeight="6390" activeTab="1"/>
  </bookViews>
  <sheets>
    <sheet name="2026р" sheetId="1" r:id="rId1"/>
    <sheet name="2026 скореговано" sheetId="2" r:id="rId2"/>
  </sheets>
  <definedNames>
    <definedName name="_xlnm.Print_Area" localSheetId="1">'2026 скореговано'!$A$1:$I$149</definedName>
    <definedName name="_xlnm.Print_Area" localSheetId="0">'2026р'!$A$1:$I$152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0" i="2" l="1"/>
  <c r="E131" i="2"/>
  <c r="G130" i="2"/>
  <c r="H130" i="2"/>
  <c r="I130" i="2"/>
  <c r="F130" i="2"/>
  <c r="F38" i="2" l="1"/>
  <c r="G60" i="2"/>
  <c r="F129" i="2" l="1"/>
  <c r="D130" i="2"/>
  <c r="C130" i="2"/>
  <c r="B130" i="2"/>
  <c r="E127" i="2"/>
  <c r="E126" i="2"/>
  <c r="E125" i="2"/>
  <c r="E124" i="2"/>
  <c r="I123" i="2"/>
  <c r="H123" i="2"/>
  <c r="G123" i="2"/>
  <c r="F123" i="2"/>
  <c r="E122" i="2"/>
  <c r="E121" i="2"/>
  <c r="E120" i="2"/>
  <c r="E119" i="2"/>
  <c r="I118" i="2"/>
  <c r="H118" i="2"/>
  <c r="G118" i="2"/>
  <c r="F118" i="2"/>
  <c r="E118" i="2" s="1"/>
  <c r="E116" i="2"/>
  <c r="E115" i="2"/>
  <c r="E114" i="2"/>
  <c r="E113" i="2"/>
  <c r="I112" i="2"/>
  <c r="H112" i="2"/>
  <c r="G112" i="2"/>
  <c r="F112" i="2"/>
  <c r="E111" i="2"/>
  <c r="E110" i="2"/>
  <c r="E109" i="2"/>
  <c r="E108" i="2"/>
  <c r="E107" i="2"/>
  <c r="E106" i="2"/>
  <c r="E105" i="2"/>
  <c r="E104" i="2"/>
  <c r="E103" i="2"/>
  <c r="E102" i="2"/>
  <c r="E101" i="2"/>
  <c r="I100" i="2"/>
  <c r="I99" i="2" s="1"/>
  <c r="H100" i="2"/>
  <c r="G100" i="2"/>
  <c r="G99" i="2" s="1"/>
  <c r="F100" i="2"/>
  <c r="C100" i="2"/>
  <c r="H99" i="2"/>
  <c r="H131" i="2" s="1"/>
  <c r="F99" i="2"/>
  <c r="F131" i="2" s="1"/>
  <c r="C99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I82" i="2"/>
  <c r="H82" i="2"/>
  <c r="G82" i="2"/>
  <c r="F82" i="2"/>
  <c r="E82" i="2" s="1"/>
  <c r="C82" i="2"/>
  <c r="E81" i="2"/>
  <c r="E80" i="2"/>
  <c r="E79" i="2"/>
  <c r="E78" i="2"/>
  <c r="E77" i="2"/>
  <c r="E76" i="2"/>
  <c r="E75" i="2"/>
  <c r="I74" i="2"/>
  <c r="H74" i="2"/>
  <c r="G74" i="2"/>
  <c r="F74" i="2"/>
  <c r="C74" i="2"/>
  <c r="E73" i="2"/>
  <c r="E72" i="2"/>
  <c r="E71" i="2"/>
  <c r="E70" i="2"/>
  <c r="E69" i="2"/>
  <c r="E68" i="2"/>
  <c r="I67" i="2"/>
  <c r="H67" i="2"/>
  <c r="G67" i="2"/>
  <c r="F67" i="2"/>
  <c r="C67" i="2"/>
  <c r="E66" i="2"/>
  <c r="E65" i="2"/>
  <c r="E64" i="2"/>
  <c r="E63" i="2"/>
  <c r="E62" i="2"/>
  <c r="E61" i="2"/>
  <c r="I60" i="2"/>
  <c r="H60" i="2"/>
  <c r="F60" i="2"/>
  <c r="C60" i="2"/>
  <c r="E59" i="2"/>
  <c r="E58" i="2"/>
  <c r="E57" i="2"/>
  <c r="E56" i="2"/>
  <c r="E55" i="2"/>
  <c r="I54" i="2"/>
  <c r="H54" i="2"/>
  <c r="G54" i="2"/>
  <c r="F54" i="2"/>
  <c r="C54" i="2"/>
  <c r="E53" i="2"/>
  <c r="E52" i="2"/>
  <c r="H48" i="2"/>
  <c r="G48" i="2"/>
  <c r="E46" i="2"/>
  <c r="I45" i="2"/>
  <c r="H45" i="2"/>
  <c r="G45" i="2"/>
  <c r="F45" i="2"/>
  <c r="E41" i="2"/>
  <c r="E40" i="2"/>
  <c r="E39" i="2"/>
  <c r="C38" i="2"/>
  <c r="C37" i="2" s="1"/>
  <c r="E45" i="2" l="1"/>
  <c r="E67" i="2"/>
  <c r="G132" i="2"/>
  <c r="F37" i="2"/>
  <c r="H132" i="2"/>
  <c r="H133" i="2" s="1"/>
  <c r="I132" i="2"/>
  <c r="E54" i="2"/>
  <c r="E112" i="2"/>
  <c r="G128" i="2"/>
  <c r="G131" i="2"/>
  <c r="I131" i="2"/>
  <c r="I128" i="2"/>
  <c r="F132" i="2"/>
  <c r="E60" i="2"/>
  <c r="E74" i="2"/>
  <c r="E100" i="2"/>
  <c r="E123" i="2"/>
  <c r="E99" i="2"/>
  <c r="F128" i="2"/>
  <c r="H128" i="2"/>
  <c r="B133" i="1"/>
  <c r="C133" i="1"/>
  <c r="D133" i="1"/>
  <c r="F101" i="1"/>
  <c r="F83" i="1"/>
  <c r="E98" i="1"/>
  <c r="E97" i="1"/>
  <c r="E96" i="1"/>
  <c r="E95" i="1"/>
  <c r="E82" i="1"/>
  <c r="G75" i="1"/>
  <c r="H75" i="1"/>
  <c r="I75" i="1"/>
  <c r="G61" i="1"/>
  <c r="H61" i="1"/>
  <c r="I61" i="1"/>
  <c r="G133" i="2" l="1"/>
  <c r="I133" i="2"/>
  <c r="E132" i="2"/>
  <c r="E133" i="2"/>
  <c r="E128" i="2"/>
  <c r="G101" i="1"/>
  <c r="H101" i="1"/>
  <c r="H100" i="1" s="1"/>
  <c r="I101" i="1"/>
  <c r="G100" i="1"/>
  <c r="I100" i="1"/>
  <c r="F100" i="1"/>
  <c r="F75" i="1"/>
  <c r="E80" i="1"/>
  <c r="G83" i="1"/>
  <c r="H83" i="1"/>
  <c r="I83" i="1"/>
  <c r="E88" i="1"/>
  <c r="E90" i="1"/>
  <c r="F61" i="1"/>
  <c r="G55" i="1"/>
  <c r="H55" i="1"/>
  <c r="I55" i="1"/>
  <c r="F55" i="1"/>
  <c r="E76" i="1"/>
  <c r="F131" i="1" l="1"/>
  <c r="F134" i="1"/>
  <c r="G131" i="1"/>
  <c r="G134" i="1"/>
  <c r="H131" i="1"/>
  <c r="H134" i="1"/>
  <c r="I131" i="1"/>
  <c r="I134" i="1"/>
  <c r="E100" i="1"/>
  <c r="E57" i="1" l="1"/>
  <c r="C39" i="1"/>
  <c r="G39" i="1"/>
  <c r="G132" i="1" s="1"/>
  <c r="G133" i="1" s="1"/>
  <c r="H39" i="1"/>
  <c r="H132" i="1" s="1"/>
  <c r="H133" i="1" s="1"/>
  <c r="I39" i="1"/>
  <c r="I132" i="1" s="1"/>
  <c r="I133" i="1" s="1"/>
  <c r="F39" i="1"/>
  <c r="F132" i="1" s="1"/>
  <c r="F133" i="1" s="1"/>
  <c r="E41" i="1"/>
  <c r="E130" i="1" l="1"/>
  <c r="E129" i="1"/>
  <c r="E128" i="1"/>
  <c r="E127" i="1"/>
  <c r="I126" i="1"/>
  <c r="H126" i="1"/>
  <c r="G126" i="1"/>
  <c r="F126" i="1"/>
  <c r="E125" i="1"/>
  <c r="E124" i="1"/>
  <c r="E123" i="1"/>
  <c r="E122" i="1"/>
  <c r="I121" i="1"/>
  <c r="H121" i="1"/>
  <c r="G121" i="1"/>
  <c r="F121" i="1"/>
  <c r="E119" i="1"/>
  <c r="E118" i="1"/>
  <c r="E117" i="1"/>
  <c r="E116" i="1"/>
  <c r="E115" i="1"/>
  <c r="E114" i="1"/>
  <c r="I113" i="1"/>
  <c r="I135" i="1" s="1"/>
  <c r="I136" i="1" s="1"/>
  <c r="H113" i="1"/>
  <c r="H135" i="1" s="1"/>
  <c r="H136" i="1" s="1"/>
  <c r="G113" i="1"/>
  <c r="G135" i="1" s="1"/>
  <c r="G136" i="1" s="1"/>
  <c r="F113" i="1"/>
  <c r="F135" i="1" s="1"/>
  <c r="F136" i="1" s="1"/>
  <c r="E112" i="1"/>
  <c r="E111" i="1"/>
  <c r="E110" i="1"/>
  <c r="E109" i="1"/>
  <c r="E108" i="1"/>
  <c r="E107" i="1"/>
  <c r="E106" i="1"/>
  <c r="E105" i="1"/>
  <c r="E104" i="1"/>
  <c r="E103" i="1"/>
  <c r="E102" i="1"/>
  <c r="H46" i="1"/>
  <c r="H38" i="1" s="1"/>
  <c r="C101" i="1"/>
  <c r="C100" i="1"/>
  <c r="E94" i="1"/>
  <c r="E93" i="1"/>
  <c r="E92" i="1"/>
  <c r="E91" i="1"/>
  <c r="E89" i="1"/>
  <c r="E87" i="1"/>
  <c r="E86" i="1"/>
  <c r="E85" i="1"/>
  <c r="E84" i="1"/>
  <c r="C83" i="1"/>
  <c r="E81" i="1"/>
  <c r="E79" i="1"/>
  <c r="E78" i="1"/>
  <c r="E77" i="1"/>
  <c r="C75" i="1"/>
  <c r="E74" i="1"/>
  <c r="E73" i="1"/>
  <c r="E72" i="1"/>
  <c r="E71" i="1"/>
  <c r="E70" i="1"/>
  <c r="E69" i="1"/>
  <c r="I68" i="1"/>
  <c r="H68" i="1"/>
  <c r="G68" i="1"/>
  <c r="F68" i="1"/>
  <c r="C68" i="1"/>
  <c r="E67" i="1"/>
  <c r="E66" i="1"/>
  <c r="E65" i="1"/>
  <c r="E64" i="1"/>
  <c r="E63" i="1"/>
  <c r="E62" i="1"/>
  <c r="C61" i="1"/>
  <c r="E60" i="1"/>
  <c r="E59" i="1"/>
  <c r="E58" i="1"/>
  <c r="E56" i="1"/>
  <c r="C55" i="1"/>
  <c r="E54" i="1"/>
  <c r="E53" i="1"/>
  <c r="H49" i="1"/>
  <c r="G49" i="1"/>
  <c r="E43" i="1"/>
  <c r="E42" i="1"/>
  <c r="E40" i="1"/>
  <c r="C38" i="1"/>
  <c r="E101" i="1" l="1"/>
  <c r="E55" i="1"/>
  <c r="I46" i="1"/>
  <c r="I38" i="1" s="1"/>
  <c r="G46" i="1"/>
  <c r="G38" i="1" s="1"/>
  <c r="F46" i="1"/>
  <c r="F38" i="1" s="1"/>
  <c r="E68" i="1"/>
  <c r="E83" i="1"/>
  <c r="E113" i="1"/>
  <c r="E121" i="1"/>
  <c r="E126" i="1"/>
  <c r="E39" i="1"/>
  <c r="E61" i="1"/>
  <c r="E75" i="1"/>
  <c r="E132" i="1"/>
  <c r="E131" i="1" l="1"/>
  <c r="E133" i="1" s="1"/>
  <c r="E38" i="1"/>
  <c r="E134" i="1"/>
  <c r="E46" i="1"/>
  <c r="E47" i="1"/>
  <c r="E136" i="1" l="1"/>
  <c r="E137" i="1" s="1"/>
  <c r="E135" i="1"/>
  <c r="E42" i="2"/>
  <c r="H38" i="2"/>
  <c r="H37" i="2" s="1"/>
  <c r="G38" i="2"/>
  <c r="I38" i="2"/>
  <c r="I37" i="2" s="1"/>
  <c r="H129" i="2" l="1"/>
  <c r="I129" i="2"/>
  <c r="E38" i="2"/>
  <c r="G37" i="2"/>
  <c r="E37" i="2" s="1"/>
  <c r="G129" i="2"/>
  <c r="E129" i="2" l="1"/>
</calcChain>
</file>

<file path=xl/sharedStrings.xml><?xml version="1.0" encoding="utf-8"?>
<sst xmlns="http://schemas.openxmlformats.org/spreadsheetml/2006/main" count="359" uniqueCount="175">
  <si>
    <t>Додаток 1</t>
  </si>
  <si>
    <t>до Порядку складання, затвердження та контролю виконання фінансового плану</t>
  </si>
  <si>
    <t>Комунального некомерційного підприємства "Центр первинної медико-санітарної</t>
  </si>
  <si>
    <t>допомоги Диканської селищної ради"</t>
  </si>
  <si>
    <t>"ПОГОДЖЕНО"</t>
  </si>
  <si>
    <t>"ЗАТВЕРДЖЕНО"</t>
  </si>
  <si>
    <t>"____" _______________ 2025 р.</t>
  </si>
  <si>
    <t>"____" ___________ 2025 р.</t>
  </si>
  <si>
    <t>Проект</t>
  </si>
  <si>
    <t>х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</si>
  <si>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</si>
  <si>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</si>
  <si>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</si>
  <si>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</si>
  <si>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</si>
  <si>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</si>
  <si>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>Комунальне некомерційне підприємство "Рогатинський центр первинної медико-санітарної допомоги "</t>
  </si>
  <si>
    <t xml:space="preserve">за ЄДРПОУ </t>
  </si>
  <si>
    <t xml:space="preserve">Організаційно-правова форма </t>
  </si>
  <si>
    <t>Комунальне підприємство</t>
  </si>
  <si>
    <t>за КОПФГ</t>
  </si>
  <si>
    <t>Територія</t>
  </si>
  <si>
    <t>Україна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</si>
  <si>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</si>
  <si>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</si>
  <si>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Рогатинська міська рада</t>
  </si>
  <si>
    <t>за СПОДУ</t>
  </si>
  <si>
    <t xml:space="preserve">Галузь     </t>
  </si>
  <si>
    <t>Охорона здоров'я</t>
  </si>
  <si>
    <t>за ЗКГНГ</t>
  </si>
  <si>
    <t xml:space="preserve">Вид економічної діяльності    </t>
  </si>
  <si>
    <t>Загальна медична практика (основний)</t>
  </si>
  <si>
    <t xml:space="preserve">за  КВЕД  </t>
  </si>
  <si>
    <t>86.21</t>
  </si>
  <si>
    <t>Одиниця виміру, тис. грн.</t>
  </si>
  <si>
    <t>тис.грн</t>
  </si>
  <si>
    <t>Стандарти звітності П(с)БОУ</t>
  </si>
  <si>
    <t>Х</t>
  </si>
  <si>
    <t>Форма власності</t>
  </si>
  <si>
    <t>комунальна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</si>
  <si>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</si>
  <si>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</si>
  <si>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</si>
  <si>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 xml:space="preserve">вул.Галицька 119-А  м.Рогатин Івано-Франківський р-н, Івано-франківська обл 7701  </t>
  </si>
  <si>
    <t xml:space="preserve"> </t>
  </si>
  <si>
    <t xml:space="preserve">Телефон </t>
  </si>
  <si>
    <t>(034-35) 2-22-90</t>
  </si>
  <si>
    <t>Керівник</t>
  </si>
  <si>
    <t>Віктор ДЕНИСЮК</t>
  </si>
  <si>
    <t>тис. грн.</t>
  </si>
  <si>
    <t>Найменування показника</t>
  </si>
  <si>
    <t xml:space="preserve">Код рядка </t>
  </si>
  <si>
    <r>
      <t xml:space="preserve">Фінансовий план поточного року </t>
    </r>
    <r>
      <rPr>
        <sz val="12"/>
        <color indexed="60"/>
        <rFont val="Times New Roman"/>
        <family val="1"/>
        <charset val="204"/>
      </rPr>
      <t>(2024 р.)</t>
    </r>
  </si>
  <si>
    <t>Плановий 2025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</si>
  <si>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</si>
  <si>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</si>
  <si>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</si>
  <si>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</si>
  <si>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</si>
  <si>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</si>
  <si>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</si>
  <si>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Мобільна паліативна медична допомога дорослим і дітям</t>
  </si>
  <si>
    <t>Забеспечення кодрового  потенціалу СОЗ шляхом надання мед допомоги  із залученням лікарів інтернів</t>
  </si>
  <si>
    <t>Інші доходи від операційної діяльності, в т.ч.:</t>
  </si>
  <si>
    <t>дохід від операційної оренди активів</t>
  </si>
  <si>
    <t>Заробітна плата</t>
  </si>
  <si>
    <t>Нарахування на оплату праці</t>
  </si>
  <si>
    <t xml:space="preserve">    паливо-мастильні матеріали,  в т.ч.:</t>
  </si>
  <si>
    <t xml:space="preserve">    господарські товари</t>
  </si>
  <si>
    <t xml:space="preserve">    канцелярські товари, офісне приладдя</t>
  </si>
  <si>
    <t xml:space="preserve">  друкована продукція (друк бланків)</t>
  </si>
  <si>
    <t xml:space="preserve">    витрати, що здійснюються для підтримання об’єкта в робочому стані (проведення пот. ремонту).  </t>
  </si>
  <si>
    <t>Медикаменти та перев'язувальні матеріали</t>
  </si>
  <si>
    <t xml:space="preserve">    лабораторна діагностика</t>
  </si>
  <si>
    <t xml:space="preserve">    хімреактиви</t>
  </si>
  <si>
    <t xml:space="preserve">    дезинфекційні засоби</t>
  </si>
  <si>
    <t xml:space="preserve">    засоби індивідуального захисту  </t>
  </si>
  <si>
    <t>Витрати на комунальні послуги та енергоносії, в т.ч.:</t>
  </si>
  <si>
    <t xml:space="preserve">    витрати на електроенергію</t>
  </si>
  <si>
    <t xml:space="preserve">    витрати на природній газ  +розподіл</t>
  </si>
  <si>
    <t xml:space="preserve">    </t>
  </si>
  <si>
    <t xml:space="preserve">    витрати на вивіз сміття</t>
  </si>
  <si>
    <t>Соціальне забезпечення</t>
  </si>
  <si>
    <t>Інші витрати</t>
  </si>
  <si>
    <t xml:space="preserve">     витрати на заправку катріджів</t>
  </si>
  <si>
    <t xml:space="preserve">     витрати на підписку преси</t>
  </si>
  <si>
    <t xml:space="preserve">     витрати на супровід програмного забезпечення(+аскеп)</t>
  </si>
  <si>
    <t xml:space="preserve">    витрати на охорону праці та навчання працівників</t>
  </si>
  <si>
    <t>Амортизація</t>
  </si>
  <si>
    <t>Інші операційні витрати (розшифрувати*)</t>
  </si>
  <si>
    <t xml:space="preserve">    витрати на звязок, їнтернет </t>
  </si>
  <si>
    <t xml:space="preserve">    витрати на оплату послуг на охорону</t>
  </si>
  <si>
    <t xml:space="preserve">    витрати на оплату послуг пожежної охорони</t>
  </si>
  <si>
    <t xml:space="preserve">    витрати на страхування автомобілів </t>
  </si>
  <si>
    <t xml:space="preserve">     витрати на податки </t>
  </si>
  <si>
    <t xml:space="preserve">    витрати на повірку медобладнання</t>
  </si>
  <si>
    <t xml:space="preserve">    витрати на повірку вогнегасників</t>
  </si>
  <si>
    <t xml:space="preserve">    витрати на інше техічне обслуговування(повірка газо та електролічильників; очистка домоходів, )</t>
  </si>
  <si>
    <t xml:space="preserve">    витрати на банківське обслуговування</t>
  </si>
  <si>
    <t xml:space="preserve">    вирати на утилізацію медичних відхoдів</t>
  </si>
  <si>
    <t xml:space="preserve">    послуги сурдоперекладача</t>
  </si>
  <si>
    <t>Витрати на комунальні послуги та енергоносії, в т.ч.:(</t>
  </si>
  <si>
    <t xml:space="preserve">    витрати на водопостачання та водовідведення  + абонплата</t>
  </si>
  <si>
    <t xml:space="preserve">     закупівля палива(дpoва)</t>
  </si>
  <si>
    <t>Закупівля туберкуліну для проведення проби Манту</t>
  </si>
  <si>
    <t>Закупівля виробів мед призначення для хворих з орфанними захворюваннями</t>
  </si>
  <si>
    <t>модернізація, модифікація (добудова, дообладнання, реконструкція) основних засобів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</si>
  <si>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</si>
  <si>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</si>
  <si>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</si>
  <si>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</si>
  <si>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</si>
  <si>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</si>
  <si>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</si>
  <si>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</si>
  <si>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IV. Додаткова інформація</t>
  </si>
  <si>
    <t>на 1.01</t>
  </si>
  <si>
    <t>на 1.04</t>
  </si>
  <si>
    <t>на 1.07</t>
  </si>
  <si>
    <t>на 1.10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</si>
  <si>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</si>
  <si>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</si>
  <si>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</si>
  <si>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</si>
  <si>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</si>
  <si>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</si>
  <si>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Директор  __________________</t>
  </si>
  <si>
    <t xml:space="preserve">                                (посада)</t>
  </si>
  <si>
    <t xml:space="preserve">               (підпис)</t>
  </si>
  <si>
    <t xml:space="preserve">         (ініціали, прізвище)    </t>
  </si>
  <si>
    <t>Наталія ТОРГАН</t>
  </si>
  <si>
    <t>Економіст_______________________</t>
  </si>
  <si>
    <t xml:space="preserve">                         (посада)</t>
  </si>
  <si>
    <r>
      <rPr>
        <b/>
        <sz val="14"/>
        <color rgb="FFFF0000"/>
        <rFont val="Times New Roman"/>
        <family val="1"/>
        <charset val="204"/>
      </rPr>
      <t xml:space="preserve">ФІНАНСОВИЙ ПЛАН ПІДПРИЄМСТВА НА </t>
    </r>
    <r>
      <rPr>
        <b/>
        <u/>
        <sz val="14"/>
        <color rgb="FFFF0000"/>
        <rFont val="Times New Roman"/>
        <family val="1"/>
        <charset val="204"/>
      </rPr>
      <t>2026</t>
    </r>
    <r>
      <rPr>
        <b/>
        <sz val="14"/>
        <color rgb="FFFF0000"/>
        <rFont val="Times New Roman"/>
        <family val="1"/>
        <charset val="204"/>
      </rPr>
      <t xml:space="preserve"> рік</t>
    </r>
  </si>
  <si>
    <t>Плановий 2026 рік  (усього)</t>
  </si>
  <si>
    <t xml:space="preserve">   втч Супровід та лікування хворих на туберкульоз на первинному рівні медичної допомоги   </t>
  </si>
  <si>
    <t xml:space="preserve">Первинна медична допомога:     </t>
  </si>
  <si>
    <t xml:space="preserve">    вироби медичного призначення</t>
  </si>
  <si>
    <t xml:space="preserve">    витрати на водопостачання та водовідведення, абонплата</t>
  </si>
  <si>
    <t xml:space="preserve">    витрати на технічне обслуговування</t>
  </si>
  <si>
    <t xml:space="preserve">     витрати на службові відрядження,</t>
  </si>
  <si>
    <t xml:space="preserve">    витрати на ремонт  автомобілів </t>
  </si>
  <si>
    <t xml:space="preserve">    судові збори,нова пошта</t>
  </si>
  <si>
    <t xml:space="preserve">    витрати на облаштування будівель та споруд, щодо доступності осіб з інвалідністю та інших маломобільних груп населення</t>
  </si>
  <si>
    <t xml:space="preserve">    витрати на природній газ  </t>
  </si>
  <si>
    <t>меддикаменти для військових</t>
  </si>
  <si>
    <t>Розширені послуги з первинної мед допомоги окремим категоріям осіб,які захищали незалежність,сувернітет та територіальну цілісність України</t>
  </si>
  <si>
    <t>Доходи попередніх періодів</t>
  </si>
  <si>
    <t>Надходження  (доходи)  відповідно  до  укладених  договорів  з Національною службою здоров'я України</t>
  </si>
  <si>
    <t>Надходження (доходи) за рахунок коштів місцевих бюджетів:</t>
  </si>
  <si>
    <t>Усього надходження (доходи)</t>
  </si>
  <si>
    <t xml:space="preserve">Надходження(Дохід з місцевого бюджету за цільовими програмами )                                                          ( Інший операційний дохід:   фінансова підтримка місцевого бюджету за цільовою програмою "Про затвердження Програми розвитку медичної допомоги на території Рогатинської міської територіальної громади" </t>
  </si>
  <si>
    <t>Видатки за рахунок надходжень відповідно до укладених договорів з Національною службою здоров'я України, в тому числі</t>
  </si>
  <si>
    <t>Предмети, матеріали, обладнання та інвентар (150-155)</t>
  </si>
  <si>
    <t>поточні видатки</t>
  </si>
  <si>
    <t xml:space="preserve">     лабораторна діагностика</t>
  </si>
  <si>
    <t xml:space="preserve">   оплата інших послуг (крім комунальних)</t>
  </si>
  <si>
    <t xml:space="preserve">     Придбання знеболюючих лікарських засобів для амбулаторного лікування важкохворих  жителів громади </t>
  </si>
  <si>
    <t xml:space="preserve">    Закупівля продуктів лікувального харчування для лікування дорослих, хворих на фенілкетонурію</t>
  </si>
  <si>
    <t xml:space="preserve">    витрати на розподіл природного газу</t>
  </si>
  <si>
    <t xml:space="preserve">    витрати на електроенергію (електроенергія)</t>
  </si>
  <si>
    <t>Каптальні інвестиції,    усього,у тому числі</t>
  </si>
  <si>
    <t>придбання обладнання і предметів довгострокового користування</t>
  </si>
  <si>
    <t>реконструкція</t>
  </si>
  <si>
    <t>інше (розшифрувати)</t>
  </si>
  <si>
    <t>Усього витрат  (Кошти НСЗУ+ дохід місцевого бюджету)</t>
  </si>
  <si>
    <t>Усього витрат  ( кошти місцевого бюджету)</t>
  </si>
  <si>
    <t xml:space="preserve">Усього: дохід з місцевого бюджету за цільовими програмами                                         </t>
  </si>
  <si>
    <t>Усього дохід  (р.100)  (Кошти НСЗУ+ дохід місцевого бюджету)</t>
  </si>
  <si>
    <t xml:space="preserve">Усього:  дохід відповідно до укладених договорів з Національною </t>
  </si>
  <si>
    <t>Усього витрат  (Кошти НСЗУ)</t>
  </si>
  <si>
    <t>потреба</t>
  </si>
  <si>
    <t xml:space="preserve">    медикаменти, та перевязувальні матеріали        </t>
  </si>
  <si>
    <t>медико -санітарної допомоги"</t>
  </si>
  <si>
    <t xml:space="preserve">Комунального некомерційного підприємства "Рогатинський центр первинної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</si>
</sst>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_(* #,##0.0_);_(* \(#,##0.0\);_(* &quot;-&quot;_);_(@_)"/>
    <numFmt numFmtId="166" formatCode="_(* #,##0_);_(* \(#,##0\);_(* &quot;-&quot;_);_(@_)"/>
    <numFmt numFmtId="167" formatCode="_-* #,##0.0\ _₴_-;\-* #,##0.0\ _₴_-;_-* &quot;-&quot;?\ _₴_-;_-@_-"/>
    <numFmt numFmtId="168" formatCode="_(* #,##0.00_);_(* \(#,##0.00\);_(* &quot;-&quot;_);_(@_)"/>
  </numFmts>
  <fonts count="60" x14ac:knownFonts="1">
    <font>
      <sz val="12"/>
      <color theme="1"/>
      <name val="Calibri"/>
      <family val="2"/>
      <charset val="204"/>
      <scheme val="minor"/>
    </font>
    <font>
      <sz val="12"/>
      <color rgb="FF006100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4"/>
      <color theme="3"/>
      <name val="Times New Roman"/>
      <family val="1"/>
      <charset val="204"/>
    </font>
    <font>
      <b/>
      <sz val="14"/>
      <color theme="3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color theme="3"/>
      <name val="Times New Roman"/>
      <family val="1"/>
      <charset val="204"/>
    </font>
    <font>
      <sz val="14"/>
      <color theme="3"/>
      <name val="Calibri"/>
      <family val="2"/>
      <charset val="204"/>
      <scheme val="minor"/>
    </font>
    <font>
      <b/>
      <sz val="14"/>
      <color theme="3"/>
      <name val="Calibri"/>
      <family val="2"/>
      <charset val="204"/>
      <scheme val="minor"/>
    </font>
    <font>
      <sz val="14"/>
      <color rgb="FF00B0F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u/>
      <sz val="14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  <font>
      <sz val="14"/>
      <color rgb="FF7030A0"/>
      <name val="Times New Roman"/>
      <family val="1"/>
      <charset val="204"/>
    </font>
    <font>
      <sz val="12"/>
      <color rgb="FF7030A0"/>
      <name val="Times New Roman"/>
      <family val="1"/>
      <charset val="204"/>
    </font>
    <font>
      <b/>
      <sz val="16"/>
      <color rgb="FF7030A0"/>
      <name val="Times New Roman"/>
      <family val="1"/>
      <charset val="204"/>
    </font>
    <font>
      <sz val="16"/>
      <color rgb="FF7030A0"/>
      <name val="Times New Roman"/>
      <family val="1"/>
      <charset val="204"/>
    </font>
    <font>
      <sz val="16"/>
      <color rgb="FF7030A0"/>
      <name val="Arial Cyr"/>
      <charset val="204"/>
    </font>
    <font>
      <b/>
      <sz val="14"/>
      <color rgb="FF7030A0"/>
      <name val="Times New Roman"/>
      <family val="1"/>
      <charset val="204"/>
    </font>
    <font>
      <b/>
      <sz val="18"/>
      <color rgb="FF7030A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2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theme="3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4"/>
      <color theme="3"/>
      <name val="Times New Roman"/>
      <family val="1"/>
      <charset val="204"/>
    </font>
    <font>
      <b/>
      <sz val="12"/>
      <color rgb="FF7030A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9" tint="-0.249977111117893"/>
      <name val="Times New Roman"/>
      <family val="1"/>
      <charset val="204"/>
    </font>
    <font>
      <sz val="11"/>
      <color rgb="FF7030A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9" tint="-0.249977111117893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4"/>
      <color rgb="FF7030A0"/>
      <name val="Times New Roman"/>
      <family val="1"/>
      <charset val="204"/>
    </font>
    <font>
      <b/>
      <i/>
      <sz val="12"/>
      <color rgb="FF7030A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i/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3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top"/>
    </xf>
    <xf numFmtId="0" fontId="7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3" xfId="0" applyFont="1" applyBorder="1" applyAlignment="1">
      <alignment horizontal="left" vertical="center" wrapText="1"/>
    </xf>
    <xf numFmtId="0" fontId="13" fillId="0" borderId="3" xfId="0" quotePrefix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 vertical="center" wrapText="1"/>
    </xf>
    <xf numFmtId="165" fontId="12" fillId="3" borderId="3" xfId="0" applyNumberFormat="1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3" xfId="0" quotePrefix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7" fillId="0" borderId="3" xfId="1" applyFont="1" applyFill="1" applyBorder="1" applyAlignment="1">
      <alignment vertical="center" wrapText="1"/>
    </xf>
    <xf numFmtId="165" fontId="18" fillId="0" borderId="0" xfId="0" applyNumberFormat="1" applyFont="1" applyBorder="1" applyAlignment="1">
      <alignment horizontal="center" vertical="center" wrapText="1"/>
    </xf>
    <xf numFmtId="0" fontId="16" fillId="0" borderId="3" xfId="1" applyFont="1" applyFill="1" applyBorder="1" applyAlignment="1">
      <alignment vertical="center" wrapText="1"/>
    </xf>
    <xf numFmtId="2" fontId="12" fillId="4" borderId="3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2" fillId="0" borderId="3" xfId="0" quotePrefix="1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/>
    </xf>
    <xf numFmtId="165" fontId="9" fillId="3" borderId="3" xfId="0" applyNumberFormat="1" applyFont="1" applyFill="1" applyBorder="1" applyAlignment="1">
      <alignment horizontal="center" vertical="center" wrapText="1"/>
    </xf>
    <xf numFmtId="9" fontId="4" fillId="0" borderId="3" xfId="1" applyNumberFormat="1" applyFont="1" applyFill="1" applyBorder="1" applyAlignment="1">
      <alignment horizontal="left" vertical="top" wrapText="1"/>
    </xf>
    <xf numFmtId="165" fontId="2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2" fontId="20" fillId="4" borderId="3" xfId="0" applyNumberFormat="1" applyFont="1" applyFill="1" applyBorder="1" applyAlignment="1">
      <alignment horizontal="center" vertical="center" wrapText="1"/>
    </xf>
    <xf numFmtId="165" fontId="9" fillId="6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165" fontId="5" fillId="3" borderId="3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2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2" fillId="0" borderId="3" xfId="0" applyFont="1" applyBorder="1" applyAlignment="1">
      <alignment horizontal="center" vertical="center"/>
    </xf>
    <xf numFmtId="165" fontId="22" fillId="0" borderId="3" xfId="0" applyNumberFormat="1" applyFont="1" applyBorder="1" applyAlignment="1">
      <alignment horizontal="center" vertical="center" wrapText="1"/>
    </xf>
    <xf numFmtId="165" fontId="19" fillId="3" borderId="3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3" xfId="0" applyFont="1" applyBorder="1" applyAlignment="1">
      <alignment vertical="center"/>
    </xf>
    <xf numFmtId="0" fontId="25" fillId="0" borderId="3" xfId="0" applyFont="1" applyBorder="1" applyAlignment="1">
      <alignment horizontal="center" vertical="center"/>
    </xf>
    <xf numFmtId="0" fontId="28" fillId="0" borderId="3" xfId="0" applyFont="1" applyBorder="1" applyAlignment="1">
      <alignment vertical="center"/>
    </xf>
    <xf numFmtId="0" fontId="28" fillId="0" borderId="3" xfId="0" applyFont="1" applyBorder="1" applyAlignment="1">
      <alignment horizontal="center" vertical="center"/>
    </xf>
    <xf numFmtId="0" fontId="28" fillId="0" borderId="2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28" fillId="0" borderId="2" xfId="0" applyFont="1" applyBorder="1" applyAlignment="1">
      <alignment vertical="center" wrapText="1"/>
    </xf>
    <xf numFmtId="0" fontId="28" fillId="0" borderId="5" xfId="0" applyFont="1" applyBorder="1" applyAlignment="1">
      <alignment vertical="center" wrapText="1"/>
    </xf>
    <xf numFmtId="0" fontId="28" fillId="0" borderId="6" xfId="0" applyFont="1" applyBorder="1" applyAlignment="1">
      <alignment vertical="center" wrapText="1"/>
    </xf>
    <xf numFmtId="0" fontId="28" fillId="0" borderId="7" xfId="0" applyFont="1" applyBorder="1" applyAlignment="1">
      <alignment vertical="center"/>
    </xf>
    <xf numFmtId="0" fontId="28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vertical="center" wrapText="1"/>
    </xf>
    <xf numFmtId="0" fontId="28" fillId="0" borderId="2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 wrapText="1"/>
    </xf>
    <xf numFmtId="165" fontId="25" fillId="0" borderId="3" xfId="0" applyNumberFormat="1" applyFont="1" applyBorder="1" applyAlignment="1">
      <alignment horizontal="center" vertical="center" wrapText="1"/>
    </xf>
    <xf numFmtId="165" fontId="25" fillId="5" borderId="3" xfId="0" applyNumberFormat="1" applyFont="1" applyFill="1" applyBorder="1" applyAlignment="1">
      <alignment horizontal="center" vertical="center" wrapText="1"/>
    </xf>
    <xf numFmtId="165" fontId="30" fillId="0" borderId="3" xfId="0" applyNumberFormat="1" applyFont="1" applyBorder="1" applyAlignment="1">
      <alignment horizontal="center" vertical="center" wrapText="1"/>
    </xf>
    <xf numFmtId="165" fontId="30" fillId="3" borderId="3" xfId="0" applyNumberFormat="1" applyFont="1" applyFill="1" applyBorder="1" applyAlignment="1">
      <alignment horizontal="center" vertical="center" wrapText="1"/>
    </xf>
    <xf numFmtId="167" fontId="25" fillId="6" borderId="3" xfId="0" applyNumberFormat="1" applyFont="1" applyFill="1" applyBorder="1" applyAlignment="1">
      <alignment horizontal="center" vertical="center" wrapText="1"/>
    </xf>
    <xf numFmtId="165" fontId="25" fillId="6" borderId="3" xfId="0" applyNumberFormat="1" applyFont="1" applyFill="1" applyBorder="1" applyAlignment="1">
      <alignment horizontal="center" vertical="center" wrapText="1"/>
    </xf>
    <xf numFmtId="165" fontId="30" fillId="7" borderId="3" xfId="0" applyNumberFormat="1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168" fontId="25" fillId="0" borderId="3" xfId="0" applyNumberFormat="1" applyFont="1" applyBorder="1" applyAlignment="1">
      <alignment vertical="center" wrapText="1"/>
    </xf>
    <xf numFmtId="166" fontId="25" fillId="0" borderId="3" xfId="0" applyNumberFormat="1" applyFont="1" applyBorder="1" applyAlignment="1">
      <alignment horizontal="center" vertical="center" wrapText="1"/>
    </xf>
    <xf numFmtId="164" fontId="25" fillId="0" borderId="3" xfId="0" applyNumberFormat="1" applyFont="1" applyBorder="1" applyAlignment="1">
      <alignment horizontal="center" vertical="center" wrapText="1"/>
    </xf>
    <xf numFmtId="164" fontId="25" fillId="0" borderId="0" xfId="0" applyNumberFormat="1" applyFont="1" applyAlignment="1">
      <alignment horizontal="right" vertical="center" wrapText="1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2" fontId="22" fillId="0" borderId="3" xfId="0" applyNumberFormat="1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4" fillId="0" borderId="3" xfId="1" applyFont="1" applyFill="1" applyBorder="1" applyAlignment="1">
      <alignment horizontal="left" vertical="top" wrapText="1"/>
    </xf>
    <xf numFmtId="0" fontId="31" fillId="0" borderId="3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center" vertical="center"/>
    </xf>
    <xf numFmtId="2" fontId="25" fillId="0" borderId="3" xfId="0" applyNumberFormat="1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 wrapText="1"/>
    </xf>
    <xf numFmtId="2" fontId="30" fillId="0" borderId="3" xfId="0" applyNumberFormat="1" applyFont="1" applyBorder="1" applyAlignment="1">
      <alignment horizontal="center" vertical="center" wrapText="1"/>
    </xf>
    <xf numFmtId="0" fontId="33" fillId="0" borderId="8" xfId="0" applyFont="1" applyBorder="1" applyAlignment="1">
      <alignment horizontal="left" vertical="top" wrapText="1"/>
    </xf>
    <xf numFmtId="0" fontId="25" fillId="0" borderId="3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165" fontId="25" fillId="3" borderId="3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2" fontId="30" fillId="4" borderId="3" xfId="0" applyNumberFormat="1" applyFont="1" applyFill="1" applyBorder="1" applyAlignment="1">
      <alignment horizontal="center" vertical="center" wrapText="1"/>
    </xf>
    <xf numFmtId="0" fontId="25" fillId="0" borderId="3" xfId="0" quotePrefix="1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30" fillId="0" borderId="3" xfId="0" quotePrefix="1" applyFont="1" applyBorder="1" applyAlignment="1">
      <alignment horizontal="center" vertical="center"/>
    </xf>
    <xf numFmtId="0" fontId="25" fillId="0" borderId="2" xfId="0" quotePrefix="1" applyFont="1" applyBorder="1" applyAlignment="1">
      <alignment horizontal="center" vertical="center"/>
    </xf>
    <xf numFmtId="2" fontId="25" fillId="0" borderId="2" xfId="0" applyNumberFormat="1" applyFont="1" applyBorder="1" applyAlignment="1">
      <alignment horizontal="center" vertical="center" wrapText="1"/>
    </xf>
    <xf numFmtId="165" fontId="25" fillId="4" borderId="3" xfId="0" applyNumberFormat="1" applyFont="1" applyFill="1" applyBorder="1" applyAlignment="1">
      <alignment horizontal="center" vertical="center" wrapText="1"/>
    </xf>
    <xf numFmtId="2" fontId="30" fillId="0" borderId="2" xfId="0" applyNumberFormat="1" applyFont="1" applyBorder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4" fillId="4" borderId="3" xfId="0" applyFont="1" applyFill="1" applyBorder="1" applyAlignment="1">
      <alignment horizontal="left" vertical="center" wrapText="1"/>
    </xf>
    <xf numFmtId="2" fontId="4" fillId="4" borderId="3" xfId="0" applyNumberFormat="1" applyFont="1" applyFill="1" applyBorder="1" applyAlignment="1">
      <alignment horizontal="right" vertical="center" wrapText="1"/>
    </xf>
    <xf numFmtId="2" fontId="4" fillId="0" borderId="3" xfId="0" applyNumberFormat="1" applyFont="1" applyBorder="1" applyAlignment="1">
      <alignment horizontal="right" wrapText="1"/>
    </xf>
    <xf numFmtId="2" fontId="4" fillId="4" borderId="3" xfId="0" applyNumberFormat="1" applyFont="1" applyFill="1" applyBorder="1" applyAlignment="1">
      <alignment horizontal="right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 wrapText="1"/>
    </xf>
    <xf numFmtId="165" fontId="32" fillId="3" borderId="3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2" fontId="34" fillId="4" borderId="3" xfId="1" applyNumberFormat="1" applyFont="1" applyFill="1" applyBorder="1" applyAlignment="1">
      <alignment horizontal="right" wrapText="1"/>
    </xf>
    <xf numFmtId="2" fontId="4" fillId="0" borderId="3" xfId="0" applyNumberFormat="1" applyFont="1" applyBorder="1" applyAlignment="1">
      <alignment vertical="center" wrapText="1"/>
    </xf>
    <xf numFmtId="2" fontId="4" fillId="4" borderId="3" xfId="0" applyNumberFormat="1" applyFont="1" applyFill="1" applyBorder="1" applyAlignment="1">
      <alignment vertical="center" wrapText="1"/>
    </xf>
    <xf numFmtId="2" fontId="34" fillId="4" borderId="3" xfId="1" applyNumberFormat="1" applyFont="1" applyFill="1" applyBorder="1" applyAlignment="1">
      <alignment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165" fontId="5" fillId="6" borderId="3" xfId="0" applyNumberFormat="1" applyFont="1" applyFill="1" applyBorder="1" applyAlignment="1">
      <alignment horizontal="center" vertical="center" wrapText="1"/>
    </xf>
    <xf numFmtId="165" fontId="9" fillId="4" borderId="3" xfId="0" applyNumberFormat="1" applyFont="1" applyFill="1" applyBorder="1" applyAlignment="1">
      <alignment horizontal="center" vertical="center" wrapText="1"/>
    </xf>
    <xf numFmtId="0" fontId="30" fillId="0" borderId="4" xfId="0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0" fontId="30" fillId="0" borderId="5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37" fillId="4" borderId="3" xfId="0" quotePrefix="1" applyFont="1" applyFill="1" applyBorder="1" applyAlignment="1">
      <alignment horizontal="center" vertical="center"/>
    </xf>
    <xf numFmtId="164" fontId="21" fillId="4" borderId="3" xfId="0" applyNumberFormat="1" applyFont="1" applyFill="1" applyBorder="1" applyAlignment="1">
      <alignment horizontal="center" vertical="center" wrapText="1"/>
    </xf>
    <xf numFmtId="2" fontId="21" fillId="5" borderId="3" xfId="0" applyNumberFormat="1" applyFont="1" applyFill="1" applyBorder="1" applyAlignment="1">
      <alignment horizontal="center" vertical="center" wrapText="1"/>
    </xf>
    <xf numFmtId="164" fontId="21" fillId="5" borderId="3" xfId="0" applyNumberFormat="1" applyFont="1" applyFill="1" applyBorder="1" applyAlignment="1">
      <alignment horizontal="right" vertical="center" wrapText="1"/>
    </xf>
    <xf numFmtId="164" fontId="22" fillId="5" borderId="3" xfId="0" applyNumberFormat="1" applyFont="1" applyFill="1" applyBorder="1" applyAlignment="1">
      <alignment horizontal="right" vertical="center" wrapText="1"/>
    </xf>
    <xf numFmtId="0" fontId="36" fillId="4" borderId="3" xfId="0" quotePrefix="1" applyFont="1" applyFill="1" applyBorder="1" applyAlignment="1">
      <alignment horizontal="center" vertical="center"/>
    </xf>
    <xf numFmtId="164" fontId="22" fillId="4" borderId="3" xfId="0" applyNumberFormat="1" applyFont="1" applyFill="1" applyBorder="1" applyAlignment="1">
      <alignment horizontal="center" vertical="center" wrapText="1"/>
    </xf>
    <xf numFmtId="2" fontId="22" fillId="5" borderId="3" xfId="0" applyNumberFormat="1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5" fillId="0" borderId="3" xfId="0" applyFont="1" applyBorder="1" applyAlignment="1">
      <alignment horizontal="center" vertical="center"/>
    </xf>
    <xf numFmtId="165" fontId="30" fillId="4" borderId="3" xfId="0" applyNumberFormat="1" applyFont="1" applyFill="1" applyBorder="1" applyAlignment="1">
      <alignment horizontal="center" vertical="center"/>
    </xf>
    <xf numFmtId="165" fontId="2" fillId="0" borderId="3" xfId="0" applyNumberFormat="1" applyFont="1" applyBorder="1" applyAlignment="1">
      <alignment vertical="center"/>
    </xf>
    <xf numFmtId="0" fontId="38" fillId="0" borderId="8" xfId="0" applyFont="1" applyBorder="1" applyAlignment="1">
      <alignment horizontal="left" vertical="center" wrapText="1"/>
    </xf>
    <xf numFmtId="0" fontId="38" fillId="0" borderId="8" xfId="0" applyFont="1" applyBorder="1" applyAlignment="1">
      <alignment horizontal="left" vertical="top" wrapText="1"/>
    </xf>
    <xf numFmtId="0" fontId="39" fillId="4" borderId="3" xfId="1" applyFont="1" applyFill="1" applyBorder="1" applyAlignment="1">
      <alignment vertical="center" wrapText="1"/>
    </xf>
    <xf numFmtId="0" fontId="38" fillId="0" borderId="5" xfId="1" applyFont="1" applyFill="1" applyBorder="1" applyAlignment="1">
      <alignment vertical="center" wrapText="1"/>
    </xf>
    <xf numFmtId="0" fontId="9" fillId="0" borderId="8" xfId="0" applyFont="1" applyBorder="1" applyAlignment="1">
      <alignment horizontal="left" vertical="top" wrapText="1"/>
    </xf>
    <xf numFmtId="0" fontId="2" fillId="4" borderId="3" xfId="1" applyFont="1" applyFill="1" applyBorder="1" applyAlignment="1">
      <alignment vertical="center" wrapText="1"/>
    </xf>
    <xf numFmtId="2" fontId="14" fillId="0" borderId="3" xfId="0" applyNumberFormat="1" applyFont="1" applyBorder="1" applyAlignment="1">
      <alignment horizontal="center" vertical="center" wrapText="1"/>
    </xf>
    <xf numFmtId="165" fontId="14" fillId="3" borderId="3" xfId="0" applyNumberFormat="1" applyFont="1" applyFill="1" applyBorder="1" applyAlignment="1">
      <alignment horizontal="center" vertical="center" wrapText="1"/>
    </xf>
    <xf numFmtId="165" fontId="14" fillId="0" borderId="3" xfId="0" applyNumberFormat="1" applyFont="1" applyBorder="1" applyAlignment="1">
      <alignment horizontal="center" vertical="center" wrapText="1"/>
    </xf>
    <xf numFmtId="0" fontId="40" fillId="0" borderId="3" xfId="0" quotePrefix="1" applyFont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 vertical="center" wrapText="1"/>
    </xf>
    <xf numFmtId="165" fontId="13" fillId="3" borderId="3" xfId="0" applyNumberFormat="1" applyFont="1" applyFill="1" applyBorder="1" applyAlignment="1">
      <alignment horizontal="center" vertical="center" wrapText="1"/>
    </xf>
    <xf numFmtId="0" fontId="9" fillId="0" borderId="3" xfId="0" quotePrefix="1" applyFont="1" applyBorder="1" applyAlignment="1">
      <alignment horizontal="center" vertical="center"/>
    </xf>
    <xf numFmtId="0" fontId="9" fillId="0" borderId="10" xfId="0" applyFont="1" applyFill="1" applyBorder="1" applyAlignment="1">
      <alignment horizontal="left" vertical="top" wrapText="1"/>
    </xf>
    <xf numFmtId="0" fontId="41" fillId="0" borderId="3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top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wrapText="1"/>
    </xf>
    <xf numFmtId="0" fontId="9" fillId="0" borderId="7" xfId="1" applyFont="1" applyFill="1" applyBorder="1" applyAlignment="1">
      <alignment horizontal="left" vertical="center" wrapText="1"/>
    </xf>
    <xf numFmtId="0" fontId="43" fillId="0" borderId="7" xfId="0" applyFont="1" applyBorder="1" applyAlignment="1">
      <alignment horizontal="left" vertical="top" wrapText="1"/>
    </xf>
    <xf numFmtId="0" fontId="43" fillId="0" borderId="3" xfId="0" applyFont="1" applyBorder="1" applyAlignment="1">
      <alignment horizontal="center" vertical="center"/>
    </xf>
    <xf numFmtId="2" fontId="44" fillId="0" borderId="3" xfId="0" applyNumberFormat="1" applyFont="1" applyBorder="1" applyAlignment="1">
      <alignment horizontal="center" vertical="center" wrapText="1"/>
    </xf>
    <xf numFmtId="165" fontId="42" fillId="3" borderId="3" xfId="0" applyNumberFormat="1" applyFont="1" applyFill="1" applyBorder="1" applyAlignment="1">
      <alignment horizontal="center" vertical="center" wrapText="1"/>
    </xf>
    <xf numFmtId="165" fontId="45" fillId="0" borderId="3" xfId="0" applyNumberFormat="1" applyFont="1" applyBorder="1" applyAlignment="1">
      <alignment horizontal="center" vertical="center" wrapText="1"/>
    </xf>
    <xf numFmtId="0" fontId="43" fillId="0" borderId="0" xfId="0" applyFont="1" applyAlignment="1">
      <alignment vertical="center"/>
    </xf>
    <xf numFmtId="0" fontId="39" fillId="0" borderId="3" xfId="0" applyFont="1" applyBorder="1" applyAlignment="1">
      <alignment horizontal="left" vertical="top" wrapText="1"/>
    </xf>
    <xf numFmtId="0" fontId="39" fillId="0" borderId="3" xfId="0" applyFont="1" applyBorder="1" applyAlignment="1">
      <alignment horizontal="center" vertical="center"/>
    </xf>
    <xf numFmtId="165" fontId="46" fillId="3" borderId="3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43" fillId="0" borderId="3" xfId="0" applyFont="1" applyBorder="1" applyAlignment="1">
      <alignment horizontal="left" vertical="top" wrapText="1"/>
    </xf>
    <xf numFmtId="0" fontId="43" fillId="0" borderId="3" xfId="0" applyFont="1" applyBorder="1" applyAlignment="1">
      <alignment horizontal="left" vertical="center" wrapText="1"/>
    </xf>
    <xf numFmtId="0" fontId="42" fillId="0" borderId="3" xfId="0" applyFont="1" applyBorder="1" applyAlignment="1">
      <alignment horizontal="center" vertical="center"/>
    </xf>
    <xf numFmtId="2" fontId="47" fillId="0" borderId="3" xfId="0" applyNumberFormat="1" applyFont="1" applyBorder="1" applyAlignment="1">
      <alignment horizontal="center" vertical="center" wrapText="1"/>
    </xf>
    <xf numFmtId="165" fontId="48" fillId="0" borderId="3" xfId="0" applyNumberFormat="1" applyFont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4" fillId="0" borderId="8" xfId="0" applyFont="1" applyBorder="1" applyAlignment="1">
      <alignment horizontal="left" vertical="top" wrapText="1"/>
    </xf>
    <xf numFmtId="165" fontId="30" fillId="6" borderId="3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top" wrapText="1"/>
    </xf>
    <xf numFmtId="0" fontId="14" fillId="0" borderId="3" xfId="0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 wrapText="1"/>
    </xf>
    <xf numFmtId="0" fontId="49" fillId="0" borderId="3" xfId="1" applyFont="1" applyFill="1" applyBorder="1" applyAlignment="1">
      <alignment horizontal="left" vertical="center" wrapText="1"/>
    </xf>
    <xf numFmtId="0" fontId="50" fillId="0" borderId="3" xfId="0" applyFont="1" applyBorder="1" applyAlignment="1">
      <alignment horizontal="center" vertical="center"/>
    </xf>
    <xf numFmtId="4" fontId="30" fillId="6" borderId="3" xfId="0" applyNumberFormat="1" applyFont="1" applyFill="1" applyBorder="1" applyAlignment="1">
      <alignment horizontal="center" vertical="center" wrapText="1"/>
    </xf>
    <xf numFmtId="0" fontId="30" fillId="0" borderId="3" xfId="1" applyFont="1" applyFill="1" applyBorder="1" applyAlignment="1">
      <alignment vertical="center" wrapText="1"/>
    </xf>
    <xf numFmtId="0" fontId="49" fillId="0" borderId="3" xfId="0" applyFont="1" applyBorder="1" applyAlignment="1">
      <alignment horizontal="left" vertical="center" wrapText="1"/>
    </xf>
    <xf numFmtId="2" fontId="50" fillId="0" borderId="3" xfId="0" applyNumberFormat="1" applyFont="1" applyBorder="1" applyAlignment="1">
      <alignment horizontal="center" vertical="center" wrapText="1"/>
    </xf>
    <xf numFmtId="165" fontId="50" fillId="3" borderId="3" xfId="0" applyNumberFormat="1" applyFont="1" applyFill="1" applyBorder="1" applyAlignment="1">
      <alignment horizontal="center" vertical="center" wrapText="1"/>
    </xf>
    <xf numFmtId="4" fontId="50" fillId="0" borderId="3" xfId="0" applyNumberFormat="1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wrapText="1"/>
    </xf>
    <xf numFmtId="0" fontId="49" fillId="0" borderId="3" xfId="0" applyFont="1" applyBorder="1" applyAlignment="1">
      <alignment vertical="center" wrapText="1"/>
    </xf>
    <xf numFmtId="165" fontId="30" fillId="5" borderId="3" xfId="0" applyNumberFormat="1" applyFont="1" applyFill="1" applyBorder="1" applyAlignment="1">
      <alignment horizontal="center" vertical="center" wrapText="1"/>
    </xf>
    <xf numFmtId="0" fontId="51" fillId="0" borderId="3" xfId="0" applyFont="1" applyBorder="1" applyAlignment="1">
      <alignment horizontal="left" vertical="center" wrapText="1"/>
    </xf>
    <xf numFmtId="0" fontId="2" fillId="0" borderId="3" xfId="0" quotePrefix="1" applyFont="1" applyBorder="1" applyAlignment="1">
      <alignment horizontal="center" vertical="center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/>
    <xf numFmtId="0" fontId="4" fillId="0" borderId="3" xfId="1" applyFont="1" applyFill="1" applyBorder="1" applyAlignment="1">
      <alignment wrapText="1"/>
    </xf>
    <xf numFmtId="0" fontId="35" fillId="0" borderId="3" xfId="0" applyFont="1" applyBorder="1" applyAlignment="1">
      <alignment horizontal="center" vertical="center"/>
    </xf>
    <xf numFmtId="165" fontId="4" fillId="3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30" fillId="0" borderId="3" xfId="0" applyFont="1" applyBorder="1" applyAlignment="1">
      <alignment vertical="center" wrapText="1"/>
    </xf>
    <xf numFmtId="165" fontId="41" fillId="3" borderId="3" xfId="0" applyNumberFormat="1" applyFont="1" applyFill="1" applyBorder="1" applyAlignment="1">
      <alignment horizontal="center" vertical="center" wrapText="1"/>
    </xf>
    <xf numFmtId="0" fontId="30" fillId="0" borderId="3" xfId="0" quotePrefix="1" applyFont="1" applyBorder="1" applyAlignment="1">
      <alignment horizontal="center" vertical="center" wrapText="1"/>
    </xf>
    <xf numFmtId="0" fontId="51" fillId="0" borderId="3" xfId="0" applyFont="1" applyBorder="1" applyAlignment="1">
      <alignment horizontal="center" vertical="center" wrapText="1"/>
    </xf>
    <xf numFmtId="2" fontId="41" fillId="0" borderId="3" xfId="0" applyNumberFormat="1" applyFont="1" applyBorder="1" applyAlignment="1">
      <alignment horizontal="center" vertical="center" wrapText="1"/>
    </xf>
    <xf numFmtId="165" fontId="41" fillId="0" borderId="3" xfId="0" applyNumberFormat="1" applyFont="1" applyBorder="1" applyAlignment="1">
      <alignment horizontal="center" vertical="center" wrapText="1"/>
    </xf>
    <xf numFmtId="0" fontId="49" fillId="0" borderId="3" xfId="0" quotePrefix="1" applyFont="1" applyBorder="1" applyAlignment="1">
      <alignment horizontal="center" vertical="center" wrapText="1"/>
    </xf>
    <xf numFmtId="2" fontId="32" fillId="0" borderId="3" xfId="0" applyNumberFormat="1" applyFont="1" applyBorder="1" applyAlignment="1">
      <alignment horizontal="center" vertical="center" wrapText="1"/>
    </xf>
    <xf numFmtId="165" fontId="32" fillId="0" borderId="3" xfId="0" applyNumberFormat="1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51" fillId="0" borderId="3" xfId="0" quotePrefix="1" applyFont="1" applyBorder="1" applyAlignment="1">
      <alignment horizontal="center" vertical="center" wrapText="1"/>
    </xf>
    <xf numFmtId="0" fontId="51" fillId="0" borderId="3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top" wrapText="1"/>
    </xf>
    <xf numFmtId="0" fontId="41" fillId="0" borderId="3" xfId="1" applyFont="1" applyFill="1" applyBorder="1" applyAlignment="1">
      <alignment vertical="center" wrapText="1"/>
    </xf>
    <xf numFmtId="2" fontId="9" fillId="4" borderId="3" xfId="0" applyNumberFormat="1" applyFont="1" applyFill="1" applyBorder="1" applyAlignment="1">
      <alignment horizontal="center" vertical="center" wrapText="1"/>
    </xf>
    <xf numFmtId="165" fontId="9" fillId="7" borderId="3" xfId="0" applyNumberFormat="1" applyFont="1" applyFill="1" applyBorder="1" applyAlignment="1">
      <alignment horizontal="center" vertical="center" wrapText="1"/>
    </xf>
    <xf numFmtId="165" fontId="30" fillId="4" borderId="3" xfId="0" applyNumberFormat="1" applyFont="1" applyFill="1" applyBorder="1" applyAlignment="1">
      <alignment horizontal="center" vertical="center" wrapText="1"/>
    </xf>
    <xf numFmtId="165" fontId="30" fillId="8" borderId="3" xfId="0" applyNumberFormat="1" applyFont="1" applyFill="1" applyBorder="1" applyAlignment="1">
      <alignment horizontal="center" vertical="center" wrapText="1"/>
    </xf>
    <xf numFmtId="165" fontId="2" fillId="4" borderId="3" xfId="0" applyNumberFormat="1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right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30" fillId="3" borderId="4" xfId="0" applyNumberFormat="1" applyFont="1" applyFill="1" applyBorder="1" applyAlignment="1">
      <alignment horizontal="center" vertical="center" wrapText="1"/>
    </xf>
    <xf numFmtId="165" fontId="22" fillId="0" borderId="4" xfId="0" applyNumberFormat="1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top" wrapText="1"/>
    </xf>
    <xf numFmtId="0" fontId="38" fillId="0" borderId="3" xfId="1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wrapText="1"/>
    </xf>
    <xf numFmtId="0" fontId="9" fillId="0" borderId="3" xfId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25" fillId="0" borderId="0" xfId="0" applyFont="1" applyBorder="1" applyAlignment="1">
      <alignment horizontal="left" vertical="center" wrapText="1"/>
    </xf>
    <xf numFmtId="0" fontId="25" fillId="0" borderId="0" xfId="0" quotePrefix="1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center" vertical="center" wrapText="1"/>
    </xf>
    <xf numFmtId="166" fontId="25" fillId="0" borderId="0" xfId="0" applyNumberFormat="1" applyFont="1" applyBorder="1" applyAlignment="1">
      <alignment horizontal="center" vertical="center" wrapText="1"/>
    </xf>
    <xf numFmtId="0" fontId="26" fillId="0" borderId="3" xfId="1" applyFont="1" applyFill="1" applyBorder="1" applyAlignment="1">
      <alignment vertical="center" wrapText="1"/>
    </xf>
    <xf numFmtId="2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2" fontId="10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5" fontId="9" fillId="0" borderId="3" xfId="0" applyNumberFormat="1" applyFont="1" applyFill="1" applyBorder="1" applyAlignment="1">
      <alignment horizontal="center" vertical="center" wrapText="1"/>
    </xf>
    <xf numFmtId="165" fontId="14" fillId="0" borderId="3" xfId="0" applyNumberFormat="1" applyFont="1" applyFill="1" applyBorder="1" applyAlignment="1">
      <alignment horizontal="center" vertical="center" wrapText="1"/>
    </xf>
    <xf numFmtId="165" fontId="12" fillId="0" borderId="3" xfId="0" applyNumberFormat="1" applyFont="1" applyFill="1" applyBorder="1" applyAlignment="1">
      <alignment horizontal="center" vertical="center" wrapText="1"/>
    </xf>
    <xf numFmtId="2" fontId="21" fillId="0" borderId="3" xfId="0" applyNumberFormat="1" applyFont="1" applyFill="1" applyBorder="1" applyAlignment="1">
      <alignment horizontal="center" vertical="center" wrapText="1"/>
    </xf>
    <xf numFmtId="164" fontId="21" fillId="0" borderId="3" xfId="0" applyNumberFormat="1" applyFont="1" applyFill="1" applyBorder="1" applyAlignment="1">
      <alignment horizontal="right" vertical="center" wrapText="1"/>
    </xf>
    <xf numFmtId="2" fontId="22" fillId="0" borderId="3" xfId="0" applyNumberFormat="1" applyFont="1" applyFill="1" applyBorder="1" applyAlignment="1">
      <alignment horizontal="center" vertical="center" wrapText="1"/>
    </xf>
    <xf numFmtId="164" fontId="22" fillId="0" borderId="3" xfId="0" applyNumberFormat="1" applyFont="1" applyFill="1" applyBorder="1" applyAlignment="1">
      <alignment horizontal="right" vertical="center" wrapText="1"/>
    </xf>
    <xf numFmtId="165" fontId="13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165" fontId="30" fillId="0" borderId="3" xfId="0" applyNumberFormat="1" applyFont="1" applyFill="1" applyBorder="1" applyAlignment="1">
      <alignment horizontal="center" vertical="center" wrapText="1"/>
    </xf>
    <xf numFmtId="165" fontId="19" fillId="0" borderId="3" xfId="0" applyNumberFormat="1" applyFont="1" applyFill="1" applyBorder="1" applyAlignment="1">
      <alignment horizontal="center" vertical="center" wrapText="1"/>
    </xf>
    <xf numFmtId="165" fontId="42" fillId="0" borderId="3" xfId="0" applyNumberFormat="1" applyFont="1" applyFill="1" applyBorder="1" applyAlignment="1">
      <alignment horizontal="center" vertical="center" wrapText="1"/>
    </xf>
    <xf numFmtId="165" fontId="46" fillId="0" borderId="3" xfId="0" applyNumberFormat="1" applyFont="1" applyFill="1" applyBorder="1" applyAlignment="1">
      <alignment horizontal="center" vertical="center" wrapText="1"/>
    </xf>
    <xf numFmtId="165" fontId="32" fillId="0" borderId="3" xfId="0" applyNumberFormat="1" applyFont="1" applyFill="1" applyBorder="1" applyAlignment="1">
      <alignment horizontal="center" vertical="center" wrapText="1"/>
    </xf>
    <xf numFmtId="165" fontId="5" fillId="0" borderId="3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165" fontId="50" fillId="0" borderId="3" xfId="0" applyNumberFormat="1" applyFont="1" applyFill="1" applyBorder="1" applyAlignment="1">
      <alignment horizontal="center" vertical="center" wrapText="1"/>
    </xf>
    <xf numFmtId="165" fontId="41" fillId="0" borderId="3" xfId="0" applyNumberFormat="1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vertical="center" wrapText="1"/>
    </xf>
    <xf numFmtId="165" fontId="25" fillId="0" borderId="3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166" fontId="25" fillId="0" borderId="3" xfId="0" applyNumberFormat="1" applyFont="1" applyFill="1" applyBorder="1" applyAlignment="1">
      <alignment horizontal="center" vertical="center" wrapText="1"/>
    </xf>
    <xf numFmtId="164" fontId="25" fillId="0" borderId="3" xfId="0" applyNumberFormat="1" applyFont="1" applyFill="1" applyBorder="1" applyAlignment="1">
      <alignment horizontal="center" vertical="center" wrapText="1"/>
    </xf>
    <xf numFmtId="166" fontId="25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Alignment="1">
      <alignment horizontal="right" vertical="center" wrapText="1"/>
    </xf>
    <xf numFmtId="164" fontId="2" fillId="0" borderId="0" xfId="0" applyNumberFormat="1" applyFont="1" applyFill="1" applyAlignment="1">
      <alignment horizontal="right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/>
    </xf>
    <xf numFmtId="164" fontId="3" fillId="0" borderId="0" xfId="0" applyNumberFormat="1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/>
    </xf>
    <xf numFmtId="0" fontId="9" fillId="0" borderId="3" xfId="0" quotePrefix="1" applyFont="1" applyFill="1" applyBorder="1" applyAlignment="1">
      <alignment horizontal="center" vertical="center"/>
    </xf>
    <xf numFmtId="2" fontId="9" fillId="0" borderId="3" xfId="0" applyNumberFormat="1" applyFont="1" applyFill="1" applyBorder="1" applyAlignment="1">
      <alignment horizontal="center" vertical="center" wrapText="1"/>
    </xf>
    <xf numFmtId="0" fontId="14" fillId="0" borderId="3" xfId="0" quotePrefix="1" applyFont="1" applyFill="1" applyBorder="1" applyAlignment="1">
      <alignment horizontal="center" vertical="center"/>
    </xf>
    <xf numFmtId="2" fontId="14" fillId="0" borderId="3" xfId="0" applyNumberFormat="1" applyFont="1" applyFill="1" applyBorder="1" applyAlignment="1">
      <alignment horizontal="center" vertical="center" wrapText="1"/>
    </xf>
    <xf numFmtId="0" fontId="40" fillId="0" borderId="3" xfId="0" quotePrefix="1" applyFont="1" applyFill="1" applyBorder="1" applyAlignment="1">
      <alignment horizontal="center" vertical="center"/>
    </xf>
    <xf numFmtId="2" fontId="13" fillId="0" borderId="3" xfId="0" applyNumberFormat="1" applyFont="1" applyFill="1" applyBorder="1" applyAlignment="1">
      <alignment horizontal="center" vertical="center" wrapText="1"/>
    </xf>
    <xf numFmtId="0" fontId="38" fillId="0" borderId="3" xfId="0" applyFont="1" applyFill="1" applyBorder="1" applyAlignment="1">
      <alignment horizontal="left" vertical="center" wrapText="1"/>
    </xf>
    <xf numFmtId="0" fontId="15" fillId="0" borderId="3" xfId="0" quotePrefix="1" applyFont="1" applyFill="1" applyBorder="1" applyAlignment="1">
      <alignment horizontal="center" vertical="center"/>
    </xf>
    <xf numFmtId="2" fontId="12" fillId="0" borderId="3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vertical="center"/>
    </xf>
    <xf numFmtId="0" fontId="38" fillId="0" borderId="3" xfId="0" applyFont="1" applyFill="1" applyBorder="1" applyAlignment="1">
      <alignment horizontal="left" vertical="top" wrapText="1"/>
    </xf>
    <xf numFmtId="0" fontId="39" fillId="0" borderId="3" xfId="1" applyFont="1" applyFill="1" applyBorder="1" applyAlignment="1">
      <alignment vertical="center" wrapText="1"/>
    </xf>
    <xf numFmtId="0" fontId="37" fillId="0" borderId="3" xfId="0" quotePrefix="1" applyFont="1" applyFill="1" applyBorder="1" applyAlignment="1">
      <alignment horizontal="center" vertical="center"/>
    </xf>
    <xf numFmtId="164" fontId="21" fillId="0" borderId="3" xfId="0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vertical="center" wrapText="1"/>
    </xf>
    <xf numFmtId="0" fontId="36" fillId="0" borderId="3" xfId="0" quotePrefix="1" applyFont="1" applyFill="1" applyBorder="1" applyAlignment="1">
      <alignment horizontal="center" vertical="center"/>
    </xf>
    <xf numFmtId="164" fontId="22" fillId="0" borderId="3" xfId="0" applyNumberFormat="1" applyFont="1" applyFill="1" applyBorder="1" applyAlignment="1">
      <alignment horizontal="center" vertical="center" wrapText="1"/>
    </xf>
    <xf numFmtId="0" fontId="13" fillId="0" borderId="3" xfId="0" quotePrefix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wrapText="1"/>
    </xf>
    <xf numFmtId="0" fontId="12" fillId="0" borderId="3" xfId="0" quotePrefix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/>
    </xf>
    <xf numFmtId="2" fontId="12" fillId="0" borderId="3" xfId="0" applyNumberFormat="1" applyFont="1" applyFill="1" applyBorder="1" applyAlignment="1">
      <alignment horizontal="right" vertical="center" wrapText="1"/>
    </xf>
    <xf numFmtId="0" fontId="30" fillId="0" borderId="3" xfId="0" applyFont="1" applyFill="1" applyBorder="1" applyAlignment="1">
      <alignment horizontal="left" vertical="top" wrapText="1"/>
    </xf>
    <xf numFmtId="0" fontId="30" fillId="0" borderId="3" xfId="0" applyFont="1" applyFill="1" applyBorder="1" applyAlignment="1">
      <alignment horizontal="center" vertical="center"/>
    </xf>
    <xf numFmtId="2" fontId="30" fillId="0" borderId="3" xfId="0" applyNumberFormat="1" applyFont="1" applyFill="1" applyBorder="1" applyAlignment="1">
      <alignment horizontal="center" vertical="center" wrapText="1"/>
    </xf>
    <xf numFmtId="165" fontId="30" fillId="0" borderId="3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3" fillId="0" borderId="3" xfId="0" applyFont="1" applyFill="1" applyBorder="1" applyAlignment="1">
      <alignment horizontal="left" vertical="top" wrapText="1"/>
    </xf>
    <xf numFmtId="0" fontId="22" fillId="0" borderId="3" xfId="0" applyFont="1" applyFill="1" applyBorder="1" applyAlignment="1">
      <alignment horizontal="center" vertical="center"/>
    </xf>
    <xf numFmtId="165" fontId="22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2" fontId="20" fillId="0" borderId="3" xfId="0" applyNumberFormat="1" applyFont="1" applyFill="1" applyBorder="1" applyAlignment="1">
      <alignment horizontal="center" vertical="center" wrapText="1"/>
    </xf>
    <xf numFmtId="167" fontId="25" fillId="0" borderId="3" xfId="0" applyNumberFormat="1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left" vertical="top" wrapText="1"/>
    </xf>
    <xf numFmtId="0" fontId="43" fillId="0" borderId="3" xfId="0" applyFont="1" applyFill="1" applyBorder="1" applyAlignment="1">
      <alignment horizontal="center" vertical="center"/>
    </xf>
    <xf numFmtId="2" fontId="44" fillId="0" borderId="3" xfId="0" applyNumberFormat="1" applyFont="1" applyFill="1" applyBorder="1" applyAlignment="1">
      <alignment horizontal="center" vertical="center" wrapText="1"/>
    </xf>
    <xf numFmtId="165" fontId="45" fillId="0" borderId="3" xfId="0" applyNumberFormat="1" applyFont="1" applyFill="1" applyBorder="1" applyAlignment="1">
      <alignment horizontal="center" vertical="center" wrapText="1"/>
    </xf>
    <xf numFmtId="0" fontId="39" fillId="0" borderId="3" xfId="0" applyFont="1" applyFill="1" applyBorder="1" applyAlignment="1">
      <alignment horizontal="left" vertical="top" wrapText="1"/>
    </xf>
    <xf numFmtId="0" fontId="39" fillId="0" borderId="3" xfId="0" applyFont="1" applyFill="1" applyBorder="1" applyAlignment="1">
      <alignment horizontal="center" vertical="center"/>
    </xf>
    <xf numFmtId="0" fontId="43" fillId="0" borderId="3" xfId="0" applyFont="1" applyFill="1" applyBorder="1" applyAlignment="1">
      <alignment horizontal="left" vertical="center" wrapText="1"/>
    </xf>
    <xf numFmtId="0" fontId="42" fillId="0" borderId="3" xfId="0" applyFont="1" applyFill="1" applyBorder="1" applyAlignment="1">
      <alignment horizontal="center" vertical="center"/>
    </xf>
    <xf numFmtId="2" fontId="47" fillId="0" borderId="3" xfId="0" applyNumberFormat="1" applyFont="1" applyFill="1" applyBorder="1" applyAlignment="1">
      <alignment horizontal="center" vertical="center" wrapText="1"/>
    </xf>
    <xf numFmtId="165" fontId="48" fillId="0" borderId="3" xfId="0" applyNumberFormat="1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vertical="center" wrapText="1"/>
    </xf>
    <xf numFmtId="0" fontId="25" fillId="0" borderId="3" xfId="0" applyFont="1" applyFill="1" applyBorder="1" applyAlignment="1">
      <alignment horizontal="center" vertical="center"/>
    </xf>
    <xf numFmtId="2" fontId="2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right" vertical="center" wrapText="1"/>
    </xf>
    <xf numFmtId="2" fontId="4" fillId="0" borderId="3" xfId="0" applyNumberFormat="1" applyFont="1" applyFill="1" applyBorder="1" applyAlignment="1">
      <alignment horizontal="right" wrapText="1"/>
    </xf>
    <xf numFmtId="2" fontId="34" fillId="0" borderId="3" xfId="1" applyNumberFormat="1" applyFont="1" applyFill="1" applyBorder="1" applyAlignment="1">
      <alignment horizontal="right" wrapText="1"/>
    </xf>
    <xf numFmtId="2" fontId="34" fillId="0" borderId="3" xfId="1" applyNumberFormat="1" applyFont="1" applyFill="1" applyBorder="1" applyAlignment="1">
      <alignment vertical="center" wrapText="1"/>
    </xf>
    <xf numFmtId="0" fontId="50" fillId="0" borderId="3" xfId="0" applyFont="1" applyFill="1" applyBorder="1" applyAlignment="1">
      <alignment horizontal="center" vertical="center"/>
    </xf>
    <xf numFmtId="4" fontId="30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4" fontId="9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wrapText="1"/>
    </xf>
    <xf numFmtId="0" fontId="35" fillId="0" borderId="3" xfId="0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/>
    <xf numFmtId="0" fontId="49" fillId="0" borderId="3" xfId="0" applyFont="1" applyFill="1" applyBorder="1" applyAlignment="1">
      <alignment horizontal="left" vertical="center" wrapText="1"/>
    </xf>
    <xf numFmtId="2" fontId="50" fillId="0" borderId="3" xfId="0" applyNumberFormat="1" applyFont="1" applyFill="1" applyBorder="1" applyAlignment="1">
      <alignment horizontal="center" vertical="center" wrapText="1"/>
    </xf>
    <xf numFmtId="4" fontId="50" fillId="0" borderId="3" xfId="0" applyNumberFormat="1" applyFont="1" applyFill="1" applyBorder="1" applyAlignment="1">
      <alignment horizontal="center" vertical="center" wrapText="1"/>
    </xf>
    <xf numFmtId="4" fontId="14" fillId="0" borderId="3" xfId="0" applyNumberFormat="1" applyFont="1" applyFill="1" applyBorder="1" applyAlignment="1">
      <alignment horizontal="center" vertical="center" wrapText="1"/>
    </xf>
    <xf numFmtId="0" fontId="49" fillId="0" borderId="3" xfId="0" applyFont="1" applyFill="1" applyBorder="1" applyAlignment="1">
      <alignment vertical="center" wrapText="1"/>
    </xf>
    <xf numFmtId="0" fontId="30" fillId="0" borderId="3" xfId="0" quotePrefix="1" applyFont="1" applyFill="1" applyBorder="1" applyAlignment="1">
      <alignment horizontal="center" vertical="center" wrapText="1"/>
    </xf>
    <xf numFmtId="0" fontId="51" fillId="0" borderId="3" xfId="0" applyFont="1" applyFill="1" applyBorder="1" applyAlignment="1">
      <alignment horizontal="center" vertical="center" wrapText="1"/>
    </xf>
    <xf numFmtId="2" fontId="41" fillId="0" borderId="3" xfId="0" applyNumberFormat="1" applyFont="1" applyFill="1" applyBorder="1" applyAlignment="1">
      <alignment horizontal="center" vertical="center" wrapText="1"/>
    </xf>
    <xf numFmtId="0" fontId="49" fillId="0" borderId="3" xfId="0" quotePrefix="1" applyFont="1" applyFill="1" applyBorder="1" applyAlignment="1">
      <alignment horizontal="center" vertical="center" wrapText="1"/>
    </xf>
    <xf numFmtId="2" fontId="32" fillId="0" borderId="3" xfId="0" applyNumberFormat="1" applyFont="1" applyFill="1" applyBorder="1" applyAlignment="1">
      <alignment horizontal="center" vertical="center" wrapText="1"/>
    </xf>
    <xf numFmtId="0" fontId="49" fillId="0" borderId="3" xfId="0" applyFont="1" applyFill="1" applyBorder="1" applyAlignment="1">
      <alignment horizontal="center" vertical="center" wrapText="1"/>
    </xf>
    <xf numFmtId="0" fontId="51" fillId="0" borderId="3" xfId="0" quotePrefix="1" applyFont="1" applyFill="1" applyBorder="1" applyAlignment="1">
      <alignment horizontal="center" vertical="center" wrapText="1"/>
    </xf>
    <xf numFmtId="0" fontId="51" fillId="0" borderId="3" xfId="0" applyFont="1" applyFill="1" applyBorder="1" applyAlignment="1">
      <alignment horizontal="left" vertical="center" wrapText="1"/>
    </xf>
    <xf numFmtId="0" fontId="25" fillId="0" borderId="3" xfId="0" quotePrefix="1" applyFont="1" applyFill="1" applyBorder="1" applyAlignment="1">
      <alignment horizontal="center" vertical="center"/>
    </xf>
    <xf numFmtId="2" fontId="25" fillId="0" borderId="3" xfId="0" applyNumberFormat="1" applyFont="1" applyFill="1" applyBorder="1" applyAlignment="1">
      <alignment horizontal="center" wrapText="1"/>
    </xf>
    <xf numFmtId="0" fontId="26" fillId="0" borderId="3" xfId="0" applyFont="1" applyFill="1" applyBorder="1" applyAlignment="1">
      <alignment horizontal="left" vertical="center" wrapText="1"/>
    </xf>
    <xf numFmtId="0" fontId="41" fillId="0" borderId="3" xfId="0" applyFont="1" applyFill="1" applyBorder="1" applyAlignment="1">
      <alignment horizontal="left" vertical="center" wrapText="1"/>
    </xf>
    <xf numFmtId="165" fontId="30" fillId="0" borderId="3" xfId="0" applyNumberFormat="1" applyFont="1" applyFill="1" applyBorder="1" applyAlignment="1">
      <alignment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quotePrefix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wrapText="1"/>
    </xf>
    <xf numFmtId="2" fontId="30" fillId="0" borderId="3" xfId="0" applyNumberFormat="1" applyFont="1" applyFill="1" applyBorder="1" applyAlignment="1">
      <alignment vertical="center" wrapText="1"/>
    </xf>
    <xf numFmtId="0" fontId="25" fillId="0" borderId="3" xfId="0" applyFont="1" applyFill="1" applyBorder="1" applyAlignment="1">
      <alignment horizontal="left" vertical="center" wrapText="1"/>
    </xf>
    <xf numFmtId="168" fontId="25" fillId="0" borderId="3" xfId="0" applyNumberFormat="1" applyFont="1" applyFill="1" applyBorder="1" applyAlignment="1">
      <alignment vertical="center" wrapText="1"/>
    </xf>
    <xf numFmtId="0" fontId="52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52" fillId="0" borderId="0" xfId="0" applyFont="1" applyBorder="1" applyAlignment="1">
      <alignment vertical="center"/>
    </xf>
    <xf numFmtId="165" fontId="54" fillId="0" borderId="0" xfId="0" applyNumberFormat="1" applyFont="1" applyBorder="1" applyAlignment="1">
      <alignment horizontal="center" vertical="center" wrapText="1"/>
    </xf>
    <xf numFmtId="0" fontId="52" fillId="0" borderId="0" xfId="0" applyFont="1" applyAlignment="1">
      <alignment vertical="center" wrapText="1"/>
    </xf>
    <xf numFmtId="0" fontId="54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56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54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9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5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left" vertical="center"/>
    </xf>
    <xf numFmtId="0" fontId="28" fillId="0" borderId="2" xfId="0" applyFont="1" applyBorder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164" fontId="25" fillId="0" borderId="1" xfId="0" applyNumberFormat="1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left" vertical="center" wrapText="1"/>
    </xf>
  </cellXfs>
  <cellStyles count="2">
    <cellStyle name="Гарний" xfId="1" builtinId="26"/>
    <cellStyle name="Звичайний" xfId="0" builtinId="0"/>
  </cellStyles>
  <dxfs count="0"/>
  <tableStyles count="0" defaultTableStyle="TableStyleMedium2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7"/>
  <sheetViews>
    <sheetView zoomScaleNormal="100" workbookViewId="0">
      <selection sqref="A1:XFD1048576"/>
    </sheetView>
  </sheetViews>
  <sheetFormatPr defaultRowHeight="18.75" x14ac:dyDescent="0.25"/>
  <cols>
    <col min="1" max="1" width="69.875" style="1" customWidth="1"/>
    <col min="2" max="2" width="10.875" style="2" customWidth="1"/>
    <col min="3" max="3" width="15" style="3" customWidth="1"/>
    <col min="4" max="4" width="12.75" style="3" customWidth="1"/>
    <col min="5" max="5" width="15.25" style="1" customWidth="1"/>
    <col min="6" max="7" width="14.25" style="60" customWidth="1"/>
    <col min="8" max="8" width="14.5" style="60" customWidth="1"/>
    <col min="9" max="9" width="14.25" style="60" customWidth="1"/>
    <col min="10" max="254" width="9" style="1"/>
    <col min="255" max="255" width="81.5" style="1" customWidth="1"/>
    <col min="256" max="256" width="10.875" style="1" customWidth="1"/>
    <col min="257" max="257" width="0" style="1" hidden="1" customWidth="1"/>
    <col min="258" max="258" width="15" style="1" customWidth="1"/>
    <col min="259" max="259" width="15.25" style="1" customWidth="1"/>
    <col min="260" max="261" width="14.25" style="1" customWidth="1"/>
    <col min="262" max="262" width="14.5" style="1" customWidth="1"/>
    <col min="263" max="263" width="14.25" style="1" customWidth="1"/>
    <col min="264" max="264" width="9" style="1"/>
    <col min="265" max="265" width="8.5" style="1" bestFit="1" customWidth="1"/>
    <col min="266" max="510" width="9" style="1"/>
    <col min="511" max="511" width="81.5" style="1" customWidth="1"/>
    <col min="512" max="512" width="10.875" style="1" customWidth="1"/>
    <col min="513" max="513" width="0" style="1" hidden="1" customWidth="1"/>
    <col min="514" max="514" width="15" style="1" customWidth="1"/>
    <col min="515" max="515" width="15.25" style="1" customWidth="1"/>
    <col min="516" max="517" width="14.25" style="1" customWidth="1"/>
    <col min="518" max="518" width="14.5" style="1" customWidth="1"/>
    <col min="519" max="519" width="14.25" style="1" customWidth="1"/>
    <col min="520" max="520" width="9" style="1"/>
    <col min="521" max="521" width="8.5" style="1" bestFit="1" customWidth="1"/>
    <col min="522" max="766" width="9" style="1"/>
    <col min="767" max="767" width="81.5" style="1" customWidth="1"/>
    <col min="768" max="768" width="10.875" style="1" customWidth="1"/>
    <col min="769" max="769" width="0" style="1" hidden="1" customWidth="1"/>
    <col min="770" max="770" width="15" style="1" customWidth="1"/>
    <col min="771" max="771" width="15.25" style="1" customWidth="1"/>
    <col min="772" max="773" width="14.25" style="1" customWidth="1"/>
    <col min="774" max="774" width="14.5" style="1" customWidth="1"/>
    <col min="775" max="775" width="14.25" style="1" customWidth="1"/>
    <col min="776" max="776" width="9" style="1"/>
    <col min="777" max="777" width="8.5" style="1" bestFit="1" customWidth="1"/>
    <col min="778" max="1022" width="9" style="1"/>
    <col min="1023" max="1023" width="81.5" style="1" customWidth="1"/>
    <col min="1024" max="1024" width="10.875" style="1" customWidth="1"/>
    <col min="1025" max="1025" width="0" style="1" hidden="1" customWidth="1"/>
    <col min="1026" max="1026" width="15" style="1" customWidth="1"/>
    <col min="1027" max="1027" width="15.25" style="1" customWidth="1"/>
    <col min="1028" max="1029" width="14.25" style="1" customWidth="1"/>
    <col min="1030" max="1030" width="14.5" style="1" customWidth="1"/>
    <col min="1031" max="1031" width="14.25" style="1" customWidth="1"/>
    <col min="1032" max="1032" width="9" style="1"/>
    <col min="1033" max="1033" width="8.5" style="1" bestFit="1" customWidth="1"/>
    <col min="1034" max="1278" width="9" style="1"/>
    <col min="1279" max="1279" width="81.5" style="1" customWidth="1"/>
    <col min="1280" max="1280" width="10.875" style="1" customWidth="1"/>
    <col min="1281" max="1281" width="0" style="1" hidden="1" customWidth="1"/>
    <col min="1282" max="1282" width="15" style="1" customWidth="1"/>
    <col min="1283" max="1283" width="15.25" style="1" customWidth="1"/>
    <col min="1284" max="1285" width="14.25" style="1" customWidth="1"/>
    <col min="1286" max="1286" width="14.5" style="1" customWidth="1"/>
    <col min="1287" max="1287" width="14.25" style="1" customWidth="1"/>
    <col min="1288" max="1288" width="9" style="1"/>
    <col min="1289" max="1289" width="8.5" style="1" bestFit="1" customWidth="1"/>
    <col min="1290" max="1534" width="9" style="1"/>
    <col min="1535" max="1535" width="81.5" style="1" customWidth="1"/>
    <col min="1536" max="1536" width="10.875" style="1" customWidth="1"/>
    <col min="1537" max="1537" width="0" style="1" hidden="1" customWidth="1"/>
    <col min="1538" max="1538" width="15" style="1" customWidth="1"/>
    <col min="1539" max="1539" width="15.25" style="1" customWidth="1"/>
    <col min="1540" max="1541" width="14.25" style="1" customWidth="1"/>
    <col min="1542" max="1542" width="14.5" style="1" customWidth="1"/>
    <col min="1543" max="1543" width="14.25" style="1" customWidth="1"/>
    <col min="1544" max="1544" width="9" style="1"/>
    <col min="1545" max="1545" width="8.5" style="1" bestFit="1" customWidth="1"/>
    <col min="1546" max="1790" width="9" style="1"/>
    <col min="1791" max="1791" width="81.5" style="1" customWidth="1"/>
    <col min="1792" max="1792" width="10.875" style="1" customWidth="1"/>
    <col min="1793" max="1793" width="0" style="1" hidden="1" customWidth="1"/>
    <col min="1794" max="1794" width="15" style="1" customWidth="1"/>
    <col min="1795" max="1795" width="15.25" style="1" customWidth="1"/>
    <col min="1796" max="1797" width="14.25" style="1" customWidth="1"/>
    <col min="1798" max="1798" width="14.5" style="1" customWidth="1"/>
    <col min="1799" max="1799" width="14.25" style="1" customWidth="1"/>
    <col min="1800" max="1800" width="9" style="1"/>
    <col min="1801" max="1801" width="8.5" style="1" bestFit="1" customWidth="1"/>
    <col min="1802" max="2046" width="9" style="1"/>
    <col min="2047" max="2047" width="81.5" style="1" customWidth="1"/>
    <col min="2048" max="2048" width="10.875" style="1" customWidth="1"/>
    <col min="2049" max="2049" width="0" style="1" hidden="1" customWidth="1"/>
    <col min="2050" max="2050" width="15" style="1" customWidth="1"/>
    <col min="2051" max="2051" width="15.25" style="1" customWidth="1"/>
    <col min="2052" max="2053" width="14.25" style="1" customWidth="1"/>
    <col min="2054" max="2054" width="14.5" style="1" customWidth="1"/>
    <col min="2055" max="2055" width="14.25" style="1" customWidth="1"/>
    <col min="2056" max="2056" width="9" style="1"/>
    <col min="2057" max="2057" width="8.5" style="1" bestFit="1" customWidth="1"/>
    <col min="2058" max="2302" width="9" style="1"/>
    <col min="2303" max="2303" width="81.5" style="1" customWidth="1"/>
    <col min="2304" max="2304" width="10.875" style="1" customWidth="1"/>
    <col min="2305" max="2305" width="0" style="1" hidden="1" customWidth="1"/>
    <col min="2306" max="2306" width="15" style="1" customWidth="1"/>
    <col min="2307" max="2307" width="15.25" style="1" customWidth="1"/>
    <col min="2308" max="2309" width="14.25" style="1" customWidth="1"/>
    <col min="2310" max="2310" width="14.5" style="1" customWidth="1"/>
    <col min="2311" max="2311" width="14.25" style="1" customWidth="1"/>
    <col min="2312" max="2312" width="9" style="1"/>
    <col min="2313" max="2313" width="8.5" style="1" bestFit="1" customWidth="1"/>
    <col min="2314" max="2558" width="9" style="1"/>
    <col min="2559" max="2559" width="81.5" style="1" customWidth="1"/>
    <col min="2560" max="2560" width="10.875" style="1" customWidth="1"/>
    <col min="2561" max="2561" width="0" style="1" hidden="1" customWidth="1"/>
    <col min="2562" max="2562" width="15" style="1" customWidth="1"/>
    <col min="2563" max="2563" width="15.25" style="1" customWidth="1"/>
    <col min="2564" max="2565" width="14.25" style="1" customWidth="1"/>
    <col min="2566" max="2566" width="14.5" style="1" customWidth="1"/>
    <col min="2567" max="2567" width="14.25" style="1" customWidth="1"/>
    <col min="2568" max="2568" width="9" style="1"/>
    <col min="2569" max="2569" width="8.5" style="1" bestFit="1" customWidth="1"/>
    <col min="2570" max="2814" width="9" style="1"/>
    <col min="2815" max="2815" width="81.5" style="1" customWidth="1"/>
    <col min="2816" max="2816" width="10.875" style="1" customWidth="1"/>
    <col min="2817" max="2817" width="0" style="1" hidden="1" customWidth="1"/>
    <col min="2818" max="2818" width="15" style="1" customWidth="1"/>
    <col min="2819" max="2819" width="15.25" style="1" customWidth="1"/>
    <col min="2820" max="2821" width="14.25" style="1" customWidth="1"/>
    <col min="2822" max="2822" width="14.5" style="1" customWidth="1"/>
    <col min="2823" max="2823" width="14.25" style="1" customWidth="1"/>
    <col min="2824" max="2824" width="9" style="1"/>
    <col min="2825" max="2825" width="8.5" style="1" bestFit="1" customWidth="1"/>
    <col min="2826" max="3070" width="9" style="1"/>
    <col min="3071" max="3071" width="81.5" style="1" customWidth="1"/>
    <col min="3072" max="3072" width="10.875" style="1" customWidth="1"/>
    <col min="3073" max="3073" width="0" style="1" hidden="1" customWidth="1"/>
    <col min="3074" max="3074" width="15" style="1" customWidth="1"/>
    <col min="3075" max="3075" width="15.25" style="1" customWidth="1"/>
    <col min="3076" max="3077" width="14.25" style="1" customWidth="1"/>
    <col min="3078" max="3078" width="14.5" style="1" customWidth="1"/>
    <col min="3079" max="3079" width="14.25" style="1" customWidth="1"/>
    <col min="3080" max="3080" width="9" style="1"/>
    <col min="3081" max="3081" width="8.5" style="1" bestFit="1" customWidth="1"/>
    <col min="3082" max="3326" width="9" style="1"/>
    <col min="3327" max="3327" width="81.5" style="1" customWidth="1"/>
    <col min="3328" max="3328" width="10.875" style="1" customWidth="1"/>
    <col min="3329" max="3329" width="0" style="1" hidden="1" customWidth="1"/>
    <col min="3330" max="3330" width="15" style="1" customWidth="1"/>
    <col min="3331" max="3331" width="15.25" style="1" customWidth="1"/>
    <col min="3332" max="3333" width="14.25" style="1" customWidth="1"/>
    <col min="3334" max="3334" width="14.5" style="1" customWidth="1"/>
    <col min="3335" max="3335" width="14.25" style="1" customWidth="1"/>
    <col min="3336" max="3336" width="9" style="1"/>
    <col min="3337" max="3337" width="8.5" style="1" bestFit="1" customWidth="1"/>
    <col min="3338" max="3582" width="9" style="1"/>
    <col min="3583" max="3583" width="81.5" style="1" customWidth="1"/>
    <col min="3584" max="3584" width="10.875" style="1" customWidth="1"/>
    <col min="3585" max="3585" width="0" style="1" hidden="1" customWidth="1"/>
    <col min="3586" max="3586" width="15" style="1" customWidth="1"/>
    <col min="3587" max="3587" width="15.25" style="1" customWidth="1"/>
    <col min="3588" max="3589" width="14.25" style="1" customWidth="1"/>
    <col min="3590" max="3590" width="14.5" style="1" customWidth="1"/>
    <col min="3591" max="3591" width="14.25" style="1" customWidth="1"/>
    <col min="3592" max="3592" width="9" style="1"/>
    <col min="3593" max="3593" width="8.5" style="1" bestFit="1" customWidth="1"/>
    <col min="3594" max="3838" width="9" style="1"/>
    <col min="3839" max="3839" width="81.5" style="1" customWidth="1"/>
    <col min="3840" max="3840" width="10.875" style="1" customWidth="1"/>
    <col min="3841" max="3841" width="0" style="1" hidden="1" customWidth="1"/>
    <col min="3842" max="3842" width="15" style="1" customWidth="1"/>
    <col min="3843" max="3843" width="15.25" style="1" customWidth="1"/>
    <col min="3844" max="3845" width="14.25" style="1" customWidth="1"/>
    <col min="3846" max="3846" width="14.5" style="1" customWidth="1"/>
    <col min="3847" max="3847" width="14.25" style="1" customWidth="1"/>
    <col min="3848" max="3848" width="9" style="1"/>
    <col min="3849" max="3849" width="8.5" style="1" bestFit="1" customWidth="1"/>
    <col min="3850" max="4094" width="9" style="1"/>
    <col min="4095" max="4095" width="81.5" style="1" customWidth="1"/>
    <col min="4096" max="4096" width="10.875" style="1" customWidth="1"/>
    <col min="4097" max="4097" width="0" style="1" hidden="1" customWidth="1"/>
    <col min="4098" max="4098" width="15" style="1" customWidth="1"/>
    <col min="4099" max="4099" width="15.25" style="1" customWidth="1"/>
    <col min="4100" max="4101" width="14.25" style="1" customWidth="1"/>
    <col min="4102" max="4102" width="14.5" style="1" customWidth="1"/>
    <col min="4103" max="4103" width="14.25" style="1" customWidth="1"/>
    <col min="4104" max="4104" width="9" style="1"/>
    <col min="4105" max="4105" width="8.5" style="1" bestFit="1" customWidth="1"/>
    <col min="4106" max="4350" width="9" style="1"/>
    <col min="4351" max="4351" width="81.5" style="1" customWidth="1"/>
    <col min="4352" max="4352" width="10.875" style="1" customWidth="1"/>
    <col min="4353" max="4353" width="0" style="1" hidden="1" customWidth="1"/>
    <col min="4354" max="4354" width="15" style="1" customWidth="1"/>
    <col min="4355" max="4355" width="15.25" style="1" customWidth="1"/>
    <col min="4356" max="4357" width="14.25" style="1" customWidth="1"/>
    <col min="4358" max="4358" width="14.5" style="1" customWidth="1"/>
    <col min="4359" max="4359" width="14.25" style="1" customWidth="1"/>
    <col min="4360" max="4360" width="9" style="1"/>
    <col min="4361" max="4361" width="8.5" style="1" bestFit="1" customWidth="1"/>
    <col min="4362" max="4606" width="9" style="1"/>
    <col min="4607" max="4607" width="81.5" style="1" customWidth="1"/>
    <col min="4608" max="4608" width="10.875" style="1" customWidth="1"/>
    <col min="4609" max="4609" width="0" style="1" hidden="1" customWidth="1"/>
    <col min="4610" max="4610" width="15" style="1" customWidth="1"/>
    <col min="4611" max="4611" width="15.25" style="1" customWidth="1"/>
    <col min="4612" max="4613" width="14.25" style="1" customWidth="1"/>
    <col min="4614" max="4614" width="14.5" style="1" customWidth="1"/>
    <col min="4615" max="4615" width="14.25" style="1" customWidth="1"/>
    <col min="4616" max="4616" width="9" style="1"/>
    <col min="4617" max="4617" width="8.5" style="1" bestFit="1" customWidth="1"/>
    <col min="4618" max="4862" width="9" style="1"/>
    <col min="4863" max="4863" width="81.5" style="1" customWidth="1"/>
    <col min="4864" max="4864" width="10.875" style="1" customWidth="1"/>
    <col min="4865" max="4865" width="0" style="1" hidden="1" customWidth="1"/>
    <col min="4866" max="4866" width="15" style="1" customWidth="1"/>
    <col min="4867" max="4867" width="15.25" style="1" customWidth="1"/>
    <col min="4868" max="4869" width="14.25" style="1" customWidth="1"/>
    <col min="4870" max="4870" width="14.5" style="1" customWidth="1"/>
    <col min="4871" max="4871" width="14.25" style="1" customWidth="1"/>
    <col min="4872" max="4872" width="9" style="1"/>
    <col min="4873" max="4873" width="8.5" style="1" bestFit="1" customWidth="1"/>
    <col min="4874" max="5118" width="9" style="1"/>
    <col min="5119" max="5119" width="81.5" style="1" customWidth="1"/>
    <col min="5120" max="5120" width="10.875" style="1" customWidth="1"/>
    <col min="5121" max="5121" width="0" style="1" hidden="1" customWidth="1"/>
    <col min="5122" max="5122" width="15" style="1" customWidth="1"/>
    <col min="5123" max="5123" width="15.25" style="1" customWidth="1"/>
    <col min="5124" max="5125" width="14.25" style="1" customWidth="1"/>
    <col min="5126" max="5126" width="14.5" style="1" customWidth="1"/>
    <col min="5127" max="5127" width="14.25" style="1" customWidth="1"/>
    <col min="5128" max="5128" width="9" style="1"/>
    <col min="5129" max="5129" width="8.5" style="1" bestFit="1" customWidth="1"/>
    <col min="5130" max="5374" width="9" style="1"/>
    <col min="5375" max="5375" width="81.5" style="1" customWidth="1"/>
    <col min="5376" max="5376" width="10.875" style="1" customWidth="1"/>
    <col min="5377" max="5377" width="0" style="1" hidden="1" customWidth="1"/>
    <col min="5378" max="5378" width="15" style="1" customWidth="1"/>
    <col min="5379" max="5379" width="15.25" style="1" customWidth="1"/>
    <col min="5380" max="5381" width="14.25" style="1" customWidth="1"/>
    <col min="5382" max="5382" width="14.5" style="1" customWidth="1"/>
    <col min="5383" max="5383" width="14.25" style="1" customWidth="1"/>
    <col min="5384" max="5384" width="9" style="1"/>
    <col min="5385" max="5385" width="8.5" style="1" bestFit="1" customWidth="1"/>
    <col min="5386" max="5630" width="9" style="1"/>
    <col min="5631" max="5631" width="81.5" style="1" customWidth="1"/>
    <col min="5632" max="5632" width="10.875" style="1" customWidth="1"/>
    <col min="5633" max="5633" width="0" style="1" hidden="1" customWidth="1"/>
    <col min="5634" max="5634" width="15" style="1" customWidth="1"/>
    <col min="5635" max="5635" width="15.25" style="1" customWidth="1"/>
    <col min="5636" max="5637" width="14.25" style="1" customWidth="1"/>
    <col min="5638" max="5638" width="14.5" style="1" customWidth="1"/>
    <col min="5639" max="5639" width="14.25" style="1" customWidth="1"/>
    <col min="5640" max="5640" width="9" style="1"/>
    <col min="5641" max="5641" width="8.5" style="1" bestFit="1" customWidth="1"/>
    <col min="5642" max="5886" width="9" style="1"/>
    <col min="5887" max="5887" width="81.5" style="1" customWidth="1"/>
    <col min="5888" max="5888" width="10.875" style="1" customWidth="1"/>
    <col min="5889" max="5889" width="0" style="1" hidden="1" customWidth="1"/>
    <col min="5890" max="5890" width="15" style="1" customWidth="1"/>
    <col min="5891" max="5891" width="15.25" style="1" customWidth="1"/>
    <col min="5892" max="5893" width="14.25" style="1" customWidth="1"/>
    <col min="5894" max="5894" width="14.5" style="1" customWidth="1"/>
    <col min="5895" max="5895" width="14.25" style="1" customWidth="1"/>
    <col min="5896" max="5896" width="9" style="1"/>
    <col min="5897" max="5897" width="8.5" style="1" bestFit="1" customWidth="1"/>
    <col min="5898" max="6142" width="9" style="1"/>
    <col min="6143" max="6143" width="81.5" style="1" customWidth="1"/>
    <col min="6144" max="6144" width="10.875" style="1" customWidth="1"/>
    <col min="6145" max="6145" width="0" style="1" hidden="1" customWidth="1"/>
    <col min="6146" max="6146" width="15" style="1" customWidth="1"/>
    <col min="6147" max="6147" width="15.25" style="1" customWidth="1"/>
    <col min="6148" max="6149" width="14.25" style="1" customWidth="1"/>
    <col min="6150" max="6150" width="14.5" style="1" customWidth="1"/>
    <col min="6151" max="6151" width="14.25" style="1" customWidth="1"/>
    <col min="6152" max="6152" width="9" style="1"/>
    <col min="6153" max="6153" width="8.5" style="1" bestFit="1" customWidth="1"/>
    <col min="6154" max="6398" width="9" style="1"/>
    <col min="6399" max="6399" width="81.5" style="1" customWidth="1"/>
    <col min="6400" max="6400" width="10.875" style="1" customWidth="1"/>
    <col min="6401" max="6401" width="0" style="1" hidden="1" customWidth="1"/>
    <col min="6402" max="6402" width="15" style="1" customWidth="1"/>
    <col min="6403" max="6403" width="15.25" style="1" customWidth="1"/>
    <col min="6404" max="6405" width="14.25" style="1" customWidth="1"/>
    <col min="6406" max="6406" width="14.5" style="1" customWidth="1"/>
    <col min="6407" max="6407" width="14.25" style="1" customWidth="1"/>
    <col min="6408" max="6408" width="9" style="1"/>
    <col min="6409" max="6409" width="8.5" style="1" bestFit="1" customWidth="1"/>
    <col min="6410" max="6654" width="9" style="1"/>
    <col min="6655" max="6655" width="81.5" style="1" customWidth="1"/>
    <col min="6656" max="6656" width="10.875" style="1" customWidth="1"/>
    <col min="6657" max="6657" width="0" style="1" hidden="1" customWidth="1"/>
    <col min="6658" max="6658" width="15" style="1" customWidth="1"/>
    <col min="6659" max="6659" width="15.25" style="1" customWidth="1"/>
    <col min="6660" max="6661" width="14.25" style="1" customWidth="1"/>
    <col min="6662" max="6662" width="14.5" style="1" customWidth="1"/>
    <col min="6663" max="6663" width="14.25" style="1" customWidth="1"/>
    <col min="6664" max="6664" width="9" style="1"/>
    <col min="6665" max="6665" width="8.5" style="1" bestFit="1" customWidth="1"/>
    <col min="6666" max="6910" width="9" style="1"/>
    <col min="6911" max="6911" width="81.5" style="1" customWidth="1"/>
    <col min="6912" max="6912" width="10.875" style="1" customWidth="1"/>
    <col min="6913" max="6913" width="0" style="1" hidden="1" customWidth="1"/>
    <col min="6914" max="6914" width="15" style="1" customWidth="1"/>
    <col min="6915" max="6915" width="15.25" style="1" customWidth="1"/>
    <col min="6916" max="6917" width="14.25" style="1" customWidth="1"/>
    <col min="6918" max="6918" width="14.5" style="1" customWidth="1"/>
    <col min="6919" max="6919" width="14.25" style="1" customWidth="1"/>
    <col min="6920" max="6920" width="9" style="1"/>
    <col min="6921" max="6921" width="8.5" style="1" bestFit="1" customWidth="1"/>
    <col min="6922" max="7166" width="9" style="1"/>
    <col min="7167" max="7167" width="81.5" style="1" customWidth="1"/>
    <col min="7168" max="7168" width="10.875" style="1" customWidth="1"/>
    <col min="7169" max="7169" width="0" style="1" hidden="1" customWidth="1"/>
    <col min="7170" max="7170" width="15" style="1" customWidth="1"/>
    <col min="7171" max="7171" width="15.25" style="1" customWidth="1"/>
    <col min="7172" max="7173" width="14.25" style="1" customWidth="1"/>
    <col min="7174" max="7174" width="14.5" style="1" customWidth="1"/>
    <col min="7175" max="7175" width="14.25" style="1" customWidth="1"/>
    <col min="7176" max="7176" width="9" style="1"/>
    <col min="7177" max="7177" width="8.5" style="1" bestFit="1" customWidth="1"/>
    <col min="7178" max="7422" width="9" style="1"/>
    <col min="7423" max="7423" width="81.5" style="1" customWidth="1"/>
    <col min="7424" max="7424" width="10.875" style="1" customWidth="1"/>
    <col min="7425" max="7425" width="0" style="1" hidden="1" customWidth="1"/>
    <col min="7426" max="7426" width="15" style="1" customWidth="1"/>
    <col min="7427" max="7427" width="15.25" style="1" customWidth="1"/>
    <col min="7428" max="7429" width="14.25" style="1" customWidth="1"/>
    <col min="7430" max="7430" width="14.5" style="1" customWidth="1"/>
    <col min="7431" max="7431" width="14.25" style="1" customWidth="1"/>
    <col min="7432" max="7432" width="9" style="1"/>
    <col min="7433" max="7433" width="8.5" style="1" bestFit="1" customWidth="1"/>
    <col min="7434" max="7678" width="9" style="1"/>
    <col min="7679" max="7679" width="81.5" style="1" customWidth="1"/>
    <col min="7680" max="7680" width="10.875" style="1" customWidth="1"/>
    <col min="7681" max="7681" width="0" style="1" hidden="1" customWidth="1"/>
    <col min="7682" max="7682" width="15" style="1" customWidth="1"/>
    <col min="7683" max="7683" width="15.25" style="1" customWidth="1"/>
    <col min="7684" max="7685" width="14.25" style="1" customWidth="1"/>
    <col min="7686" max="7686" width="14.5" style="1" customWidth="1"/>
    <col min="7687" max="7687" width="14.25" style="1" customWidth="1"/>
    <col min="7688" max="7688" width="9" style="1"/>
    <col min="7689" max="7689" width="8.5" style="1" bestFit="1" customWidth="1"/>
    <col min="7690" max="7934" width="9" style="1"/>
    <col min="7935" max="7935" width="81.5" style="1" customWidth="1"/>
    <col min="7936" max="7936" width="10.875" style="1" customWidth="1"/>
    <col min="7937" max="7937" width="0" style="1" hidden="1" customWidth="1"/>
    <col min="7938" max="7938" width="15" style="1" customWidth="1"/>
    <col min="7939" max="7939" width="15.25" style="1" customWidth="1"/>
    <col min="7940" max="7941" width="14.25" style="1" customWidth="1"/>
    <col min="7942" max="7942" width="14.5" style="1" customWidth="1"/>
    <col min="7943" max="7943" width="14.25" style="1" customWidth="1"/>
    <col min="7944" max="7944" width="9" style="1"/>
    <col min="7945" max="7945" width="8.5" style="1" bestFit="1" customWidth="1"/>
    <col min="7946" max="8190" width="9" style="1"/>
    <col min="8191" max="8191" width="81.5" style="1" customWidth="1"/>
    <col min="8192" max="8192" width="10.875" style="1" customWidth="1"/>
    <col min="8193" max="8193" width="0" style="1" hidden="1" customWidth="1"/>
    <col min="8194" max="8194" width="15" style="1" customWidth="1"/>
    <col min="8195" max="8195" width="15.25" style="1" customWidth="1"/>
    <col min="8196" max="8197" width="14.25" style="1" customWidth="1"/>
    <col min="8198" max="8198" width="14.5" style="1" customWidth="1"/>
    <col min="8199" max="8199" width="14.25" style="1" customWidth="1"/>
    <col min="8200" max="8200" width="9" style="1"/>
    <col min="8201" max="8201" width="8.5" style="1" bestFit="1" customWidth="1"/>
    <col min="8202" max="8446" width="9" style="1"/>
    <col min="8447" max="8447" width="81.5" style="1" customWidth="1"/>
    <col min="8448" max="8448" width="10.875" style="1" customWidth="1"/>
    <col min="8449" max="8449" width="0" style="1" hidden="1" customWidth="1"/>
    <col min="8450" max="8450" width="15" style="1" customWidth="1"/>
    <col min="8451" max="8451" width="15.25" style="1" customWidth="1"/>
    <col min="8452" max="8453" width="14.25" style="1" customWidth="1"/>
    <col min="8454" max="8454" width="14.5" style="1" customWidth="1"/>
    <col min="8455" max="8455" width="14.25" style="1" customWidth="1"/>
    <col min="8456" max="8456" width="9" style="1"/>
    <col min="8457" max="8457" width="8.5" style="1" bestFit="1" customWidth="1"/>
    <col min="8458" max="8702" width="9" style="1"/>
    <col min="8703" max="8703" width="81.5" style="1" customWidth="1"/>
    <col min="8704" max="8704" width="10.875" style="1" customWidth="1"/>
    <col min="8705" max="8705" width="0" style="1" hidden="1" customWidth="1"/>
    <col min="8706" max="8706" width="15" style="1" customWidth="1"/>
    <col min="8707" max="8707" width="15.25" style="1" customWidth="1"/>
    <col min="8708" max="8709" width="14.25" style="1" customWidth="1"/>
    <col min="8710" max="8710" width="14.5" style="1" customWidth="1"/>
    <col min="8711" max="8711" width="14.25" style="1" customWidth="1"/>
    <col min="8712" max="8712" width="9" style="1"/>
    <col min="8713" max="8713" width="8.5" style="1" bestFit="1" customWidth="1"/>
    <col min="8714" max="8958" width="9" style="1"/>
    <col min="8959" max="8959" width="81.5" style="1" customWidth="1"/>
    <col min="8960" max="8960" width="10.875" style="1" customWidth="1"/>
    <col min="8961" max="8961" width="0" style="1" hidden="1" customWidth="1"/>
    <col min="8962" max="8962" width="15" style="1" customWidth="1"/>
    <col min="8963" max="8963" width="15.25" style="1" customWidth="1"/>
    <col min="8964" max="8965" width="14.25" style="1" customWidth="1"/>
    <col min="8966" max="8966" width="14.5" style="1" customWidth="1"/>
    <col min="8967" max="8967" width="14.25" style="1" customWidth="1"/>
    <col min="8968" max="8968" width="9" style="1"/>
    <col min="8969" max="8969" width="8.5" style="1" bestFit="1" customWidth="1"/>
    <col min="8970" max="9214" width="9" style="1"/>
    <col min="9215" max="9215" width="81.5" style="1" customWidth="1"/>
    <col min="9216" max="9216" width="10.875" style="1" customWidth="1"/>
    <col min="9217" max="9217" width="0" style="1" hidden="1" customWidth="1"/>
    <col min="9218" max="9218" width="15" style="1" customWidth="1"/>
    <col min="9219" max="9219" width="15.25" style="1" customWidth="1"/>
    <col min="9220" max="9221" width="14.25" style="1" customWidth="1"/>
    <col min="9222" max="9222" width="14.5" style="1" customWidth="1"/>
    <col min="9223" max="9223" width="14.25" style="1" customWidth="1"/>
    <col min="9224" max="9224" width="9" style="1"/>
    <col min="9225" max="9225" width="8.5" style="1" bestFit="1" customWidth="1"/>
    <col min="9226" max="9470" width="9" style="1"/>
    <col min="9471" max="9471" width="81.5" style="1" customWidth="1"/>
    <col min="9472" max="9472" width="10.875" style="1" customWidth="1"/>
    <col min="9473" max="9473" width="0" style="1" hidden="1" customWidth="1"/>
    <col min="9474" max="9474" width="15" style="1" customWidth="1"/>
    <col min="9475" max="9475" width="15.25" style="1" customWidth="1"/>
    <col min="9476" max="9477" width="14.25" style="1" customWidth="1"/>
    <col min="9478" max="9478" width="14.5" style="1" customWidth="1"/>
    <col min="9479" max="9479" width="14.25" style="1" customWidth="1"/>
    <col min="9480" max="9480" width="9" style="1"/>
    <col min="9481" max="9481" width="8.5" style="1" bestFit="1" customWidth="1"/>
    <col min="9482" max="9726" width="9" style="1"/>
    <col min="9727" max="9727" width="81.5" style="1" customWidth="1"/>
    <col min="9728" max="9728" width="10.875" style="1" customWidth="1"/>
    <col min="9729" max="9729" width="0" style="1" hidden="1" customWidth="1"/>
    <col min="9730" max="9730" width="15" style="1" customWidth="1"/>
    <col min="9731" max="9731" width="15.25" style="1" customWidth="1"/>
    <col min="9732" max="9733" width="14.25" style="1" customWidth="1"/>
    <col min="9734" max="9734" width="14.5" style="1" customWidth="1"/>
    <col min="9735" max="9735" width="14.25" style="1" customWidth="1"/>
    <col min="9736" max="9736" width="9" style="1"/>
    <col min="9737" max="9737" width="8.5" style="1" bestFit="1" customWidth="1"/>
    <col min="9738" max="9982" width="9" style="1"/>
    <col min="9983" max="9983" width="81.5" style="1" customWidth="1"/>
    <col min="9984" max="9984" width="10.875" style="1" customWidth="1"/>
    <col min="9985" max="9985" width="0" style="1" hidden="1" customWidth="1"/>
    <col min="9986" max="9986" width="15" style="1" customWidth="1"/>
    <col min="9987" max="9987" width="15.25" style="1" customWidth="1"/>
    <col min="9988" max="9989" width="14.25" style="1" customWidth="1"/>
    <col min="9990" max="9990" width="14.5" style="1" customWidth="1"/>
    <col min="9991" max="9991" width="14.25" style="1" customWidth="1"/>
    <col min="9992" max="9992" width="9" style="1"/>
    <col min="9993" max="9993" width="8.5" style="1" bestFit="1" customWidth="1"/>
    <col min="9994" max="10238" width="9" style="1"/>
    <col min="10239" max="10239" width="81.5" style="1" customWidth="1"/>
    <col min="10240" max="10240" width="10.875" style="1" customWidth="1"/>
    <col min="10241" max="10241" width="0" style="1" hidden="1" customWidth="1"/>
    <col min="10242" max="10242" width="15" style="1" customWidth="1"/>
    <col min="10243" max="10243" width="15.25" style="1" customWidth="1"/>
    <col min="10244" max="10245" width="14.25" style="1" customWidth="1"/>
    <col min="10246" max="10246" width="14.5" style="1" customWidth="1"/>
    <col min="10247" max="10247" width="14.25" style="1" customWidth="1"/>
    <col min="10248" max="10248" width="9" style="1"/>
    <col min="10249" max="10249" width="8.5" style="1" bestFit="1" customWidth="1"/>
    <col min="10250" max="10494" width="9" style="1"/>
    <col min="10495" max="10495" width="81.5" style="1" customWidth="1"/>
    <col min="10496" max="10496" width="10.875" style="1" customWidth="1"/>
    <col min="10497" max="10497" width="0" style="1" hidden="1" customWidth="1"/>
    <col min="10498" max="10498" width="15" style="1" customWidth="1"/>
    <col min="10499" max="10499" width="15.25" style="1" customWidth="1"/>
    <col min="10500" max="10501" width="14.25" style="1" customWidth="1"/>
    <col min="10502" max="10502" width="14.5" style="1" customWidth="1"/>
    <col min="10503" max="10503" width="14.25" style="1" customWidth="1"/>
    <col min="10504" max="10504" width="9" style="1"/>
    <col min="10505" max="10505" width="8.5" style="1" bestFit="1" customWidth="1"/>
    <col min="10506" max="10750" width="9" style="1"/>
    <col min="10751" max="10751" width="81.5" style="1" customWidth="1"/>
    <col min="10752" max="10752" width="10.875" style="1" customWidth="1"/>
    <col min="10753" max="10753" width="0" style="1" hidden="1" customWidth="1"/>
    <col min="10754" max="10754" width="15" style="1" customWidth="1"/>
    <col min="10755" max="10755" width="15.25" style="1" customWidth="1"/>
    <col min="10756" max="10757" width="14.25" style="1" customWidth="1"/>
    <col min="10758" max="10758" width="14.5" style="1" customWidth="1"/>
    <col min="10759" max="10759" width="14.25" style="1" customWidth="1"/>
    <col min="10760" max="10760" width="9" style="1"/>
    <col min="10761" max="10761" width="8.5" style="1" bestFit="1" customWidth="1"/>
    <col min="10762" max="11006" width="9" style="1"/>
    <col min="11007" max="11007" width="81.5" style="1" customWidth="1"/>
    <col min="11008" max="11008" width="10.875" style="1" customWidth="1"/>
    <col min="11009" max="11009" width="0" style="1" hidden="1" customWidth="1"/>
    <col min="11010" max="11010" width="15" style="1" customWidth="1"/>
    <col min="11011" max="11011" width="15.25" style="1" customWidth="1"/>
    <col min="11012" max="11013" width="14.25" style="1" customWidth="1"/>
    <col min="11014" max="11014" width="14.5" style="1" customWidth="1"/>
    <col min="11015" max="11015" width="14.25" style="1" customWidth="1"/>
    <col min="11016" max="11016" width="9" style="1"/>
    <col min="11017" max="11017" width="8.5" style="1" bestFit="1" customWidth="1"/>
    <col min="11018" max="11262" width="9" style="1"/>
    <col min="11263" max="11263" width="81.5" style="1" customWidth="1"/>
    <col min="11264" max="11264" width="10.875" style="1" customWidth="1"/>
    <col min="11265" max="11265" width="0" style="1" hidden="1" customWidth="1"/>
    <col min="11266" max="11266" width="15" style="1" customWidth="1"/>
    <col min="11267" max="11267" width="15.25" style="1" customWidth="1"/>
    <col min="11268" max="11269" width="14.25" style="1" customWidth="1"/>
    <col min="11270" max="11270" width="14.5" style="1" customWidth="1"/>
    <col min="11271" max="11271" width="14.25" style="1" customWidth="1"/>
    <col min="11272" max="11272" width="9" style="1"/>
    <col min="11273" max="11273" width="8.5" style="1" bestFit="1" customWidth="1"/>
    <col min="11274" max="11518" width="9" style="1"/>
    <col min="11519" max="11519" width="81.5" style="1" customWidth="1"/>
    <col min="11520" max="11520" width="10.875" style="1" customWidth="1"/>
    <col min="11521" max="11521" width="0" style="1" hidden="1" customWidth="1"/>
    <col min="11522" max="11522" width="15" style="1" customWidth="1"/>
    <col min="11523" max="11523" width="15.25" style="1" customWidth="1"/>
    <col min="11524" max="11525" width="14.25" style="1" customWidth="1"/>
    <col min="11526" max="11526" width="14.5" style="1" customWidth="1"/>
    <col min="11527" max="11527" width="14.25" style="1" customWidth="1"/>
    <col min="11528" max="11528" width="9" style="1"/>
    <col min="11529" max="11529" width="8.5" style="1" bestFit="1" customWidth="1"/>
    <col min="11530" max="11774" width="9" style="1"/>
    <col min="11775" max="11775" width="81.5" style="1" customWidth="1"/>
    <col min="11776" max="11776" width="10.875" style="1" customWidth="1"/>
    <col min="11777" max="11777" width="0" style="1" hidden="1" customWidth="1"/>
    <col min="11778" max="11778" width="15" style="1" customWidth="1"/>
    <col min="11779" max="11779" width="15.25" style="1" customWidth="1"/>
    <col min="11780" max="11781" width="14.25" style="1" customWidth="1"/>
    <col min="11782" max="11782" width="14.5" style="1" customWidth="1"/>
    <col min="11783" max="11783" width="14.25" style="1" customWidth="1"/>
    <col min="11784" max="11784" width="9" style="1"/>
    <col min="11785" max="11785" width="8.5" style="1" bestFit="1" customWidth="1"/>
    <col min="11786" max="12030" width="9" style="1"/>
    <col min="12031" max="12031" width="81.5" style="1" customWidth="1"/>
    <col min="12032" max="12032" width="10.875" style="1" customWidth="1"/>
    <col min="12033" max="12033" width="0" style="1" hidden="1" customWidth="1"/>
    <col min="12034" max="12034" width="15" style="1" customWidth="1"/>
    <col min="12035" max="12035" width="15.25" style="1" customWidth="1"/>
    <col min="12036" max="12037" width="14.25" style="1" customWidth="1"/>
    <col min="12038" max="12038" width="14.5" style="1" customWidth="1"/>
    <col min="12039" max="12039" width="14.25" style="1" customWidth="1"/>
    <col min="12040" max="12040" width="9" style="1"/>
    <col min="12041" max="12041" width="8.5" style="1" bestFit="1" customWidth="1"/>
    <col min="12042" max="12286" width="9" style="1"/>
    <col min="12287" max="12287" width="81.5" style="1" customWidth="1"/>
    <col min="12288" max="12288" width="10.875" style="1" customWidth="1"/>
    <col min="12289" max="12289" width="0" style="1" hidden="1" customWidth="1"/>
    <col min="12290" max="12290" width="15" style="1" customWidth="1"/>
    <col min="12291" max="12291" width="15.25" style="1" customWidth="1"/>
    <col min="12292" max="12293" width="14.25" style="1" customWidth="1"/>
    <col min="12294" max="12294" width="14.5" style="1" customWidth="1"/>
    <col min="12295" max="12295" width="14.25" style="1" customWidth="1"/>
    <col min="12296" max="12296" width="9" style="1"/>
    <col min="12297" max="12297" width="8.5" style="1" bestFit="1" customWidth="1"/>
    <col min="12298" max="12542" width="9" style="1"/>
    <col min="12543" max="12543" width="81.5" style="1" customWidth="1"/>
    <col min="12544" max="12544" width="10.875" style="1" customWidth="1"/>
    <col min="12545" max="12545" width="0" style="1" hidden="1" customWidth="1"/>
    <col min="12546" max="12546" width="15" style="1" customWidth="1"/>
    <col min="12547" max="12547" width="15.25" style="1" customWidth="1"/>
    <col min="12548" max="12549" width="14.25" style="1" customWidth="1"/>
    <col min="12550" max="12550" width="14.5" style="1" customWidth="1"/>
    <col min="12551" max="12551" width="14.25" style="1" customWidth="1"/>
    <col min="12552" max="12552" width="9" style="1"/>
    <col min="12553" max="12553" width="8.5" style="1" bestFit="1" customWidth="1"/>
    <col min="12554" max="12798" width="9" style="1"/>
    <col min="12799" max="12799" width="81.5" style="1" customWidth="1"/>
    <col min="12800" max="12800" width="10.875" style="1" customWidth="1"/>
    <col min="12801" max="12801" width="0" style="1" hidden="1" customWidth="1"/>
    <col min="12802" max="12802" width="15" style="1" customWidth="1"/>
    <col min="12803" max="12803" width="15.25" style="1" customWidth="1"/>
    <col min="12804" max="12805" width="14.25" style="1" customWidth="1"/>
    <col min="12806" max="12806" width="14.5" style="1" customWidth="1"/>
    <col min="12807" max="12807" width="14.25" style="1" customWidth="1"/>
    <col min="12808" max="12808" width="9" style="1"/>
    <col min="12809" max="12809" width="8.5" style="1" bestFit="1" customWidth="1"/>
    <col min="12810" max="13054" width="9" style="1"/>
    <col min="13055" max="13055" width="81.5" style="1" customWidth="1"/>
    <col min="13056" max="13056" width="10.875" style="1" customWidth="1"/>
    <col min="13057" max="13057" width="0" style="1" hidden="1" customWidth="1"/>
    <col min="13058" max="13058" width="15" style="1" customWidth="1"/>
    <col min="13059" max="13059" width="15.25" style="1" customWidth="1"/>
    <col min="13060" max="13061" width="14.25" style="1" customWidth="1"/>
    <col min="13062" max="13062" width="14.5" style="1" customWidth="1"/>
    <col min="13063" max="13063" width="14.25" style="1" customWidth="1"/>
    <col min="13064" max="13064" width="9" style="1"/>
    <col min="13065" max="13065" width="8.5" style="1" bestFit="1" customWidth="1"/>
    <col min="13066" max="13310" width="9" style="1"/>
    <col min="13311" max="13311" width="81.5" style="1" customWidth="1"/>
    <col min="13312" max="13312" width="10.875" style="1" customWidth="1"/>
    <col min="13313" max="13313" width="0" style="1" hidden="1" customWidth="1"/>
    <col min="13314" max="13314" width="15" style="1" customWidth="1"/>
    <col min="13315" max="13315" width="15.25" style="1" customWidth="1"/>
    <col min="13316" max="13317" width="14.25" style="1" customWidth="1"/>
    <col min="13318" max="13318" width="14.5" style="1" customWidth="1"/>
    <col min="13319" max="13319" width="14.25" style="1" customWidth="1"/>
    <col min="13320" max="13320" width="9" style="1"/>
    <col min="13321" max="13321" width="8.5" style="1" bestFit="1" customWidth="1"/>
    <col min="13322" max="13566" width="9" style="1"/>
    <col min="13567" max="13567" width="81.5" style="1" customWidth="1"/>
    <col min="13568" max="13568" width="10.875" style="1" customWidth="1"/>
    <col min="13569" max="13569" width="0" style="1" hidden="1" customWidth="1"/>
    <col min="13570" max="13570" width="15" style="1" customWidth="1"/>
    <col min="13571" max="13571" width="15.25" style="1" customWidth="1"/>
    <col min="13572" max="13573" width="14.25" style="1" customWidth="1"/>
    <col min="13574" max="13574" width="14.5" style="1" customWidth="1"/>
    <col min="13575" max="13575" width="14.25" style="1" customWidth="1"/>
    <col min="13576" max="13576" width="9" style="1"/>
    <col min="13577" max="13577" width="8.5" style="1" bestFit="1" customWidth="1"/>
    <col min="13578" max="13822" width="9" style="1"/>
    <col min="13823" max="13823" width="81.5" style="1" customWidth="1"/>
    <col min="13824" max="13824" width="10.875" style="1" customWidth="1"/>
    <col min="13825" max="13825" width="0" style="1" hidden="1" customWidth="1"/>
    <col min="13826" max="13826" width="15" style="1" customWidth="1"/>
    <col min="13827" max="13827" width="15.25" style="1" customWidth="1"/>
    <col min="13828" max="13829" width="14.25" style="1" customWidth="1"/>
    <col min="13830" max="13830" width="14.5" style="1" customWidth="1"/>
    <col min="13831" max="13831" width="14.25" style="1" customWidth="1"/>
    <col min="13832" max="13832" width="9" style="1"/>
    <col min="13833" max="13833" width="8.5" style="1" bestFit="1" customWidth="1"/>
    <col min="13834" max="14078" width="9" style="1"/>
    <col min="14079" max="14079" width="81.5" style="1" customWidth="1"/>
    <col min="14080" max="14080" width="10.875" style="1" customWidth="1"/>
    <col min="14081" max="14081" width="0" style="1" hidden="1" customWidth="1"/>
    <col min="14082" max="14082" width="15" style="1" customWidth="1"/>
    <col min="14083" max="14083" width="15.25" style="1" customWidth="1"/>
    <col min="14084" max="14085" width="14.25" style="1" customWidth="1"/>
    <col min="14086" max="14086" width="14.5" style="1" customWidth="1"/>
    <col min="14087" max="14087" width="14.25" style="1" customWidth="1"/>
    <col min="14088" max="14088" width="9" style="1"/>
    <col min="14089" max="14089" width="8.5" style="1" bestFit="1" customWidth="1"/>
    <col min="14090" max="14334" width="9" style="1"/>
    <col min="14335" max="14335" width="81.5" style="1" customWidth="1"/>
    <col min="14336" max="14336" width="10.875" style="1" customWidth="1"/>
    <col min="14337" max="14337" width="0" style="1" hidden="1" customWidth="1"/>
    <col min="14338" max="14338" width="15" style="1" customWidth="1"/>
    <col min="14339" max="14339" width="15.25" style="1" customWidth="1"/>
    <col min="14340" max="14341" width="14.25" style="1" customWidth="1"/>
    <col min="14342" max="14342" width="14.5" style="1" customWidth="1"/>
    <col min="14343" max="14343" width="14.25" style="1" customWidth="1"/>
    <col min="14344" max="14344" width="9" style="1"/>
    <col min="14345" max="14345" width="8.5" style="1" bestFit="1" customWidth="1"/>
    <col min="14346" max="14590" width="9" style="1"/>
    <col min="14591" max="14591" width="81.5" style="1" customWidth="1"/>
    <col min="14592" max="14592" width="10.875" style="1" customWidth="1"/>
    <col min="14593" max="14593" width="0" style="1" hidden="1" customWidth="1"/>
    <col min="14594" max="14594" width="15" style="1" customWidth="1"/>
    <col min="14595" max="14595" width="15.25" style="1" customWidth="1"/>
    <col min="14596" max="14597" width="14.25" style="1" customWidth="1"/>
    <col min="14598" max="14598" width="14.5" style="1" customWidth="1"/>
    <col min="14599" max="14599" width="14.25" style="1" customWidth="1"/>
    <col min="14600" max="14600" width="9" style="1"/>
    <col min="14601" max="14601" width="8.5" style="1" bestFit="1" customWidth="1"/>
    <col min="14602" max="14846" width="9" style="1"/>
    <col min="14847" max="14847" width="81.5" style="1" customWidth="1"/>
    <col min="14848" max="14848" width="10.875" style="1" customWidth="1"/>
    <col min="14849" max="14849" width="0" style="1" hidden="1" customWidth="1"/>
    <col min="14850" max="14850" width="15" style="1" customWidth="1"/>
    <col min="14851" max="14851" width="15.25" style="1" customWidth="1"/>
    <col min="14852" max="14853" width="14.25" style="1" customWidth="1"/>
    <col min="14854" max="14854" width="14.5" style="1" customWidth="1"/>
    <col min="14855" max="14855" width="14.25" style="1" customWidth="1"/>
    <col min="14856" max="14856" width="9" style="1"/>
    <col min="14857" max="14857" width="8.5" style="1" bestFit="1" customWidth="1"/>
    <col min="14858" max="15102" width="9" style="1"/>
    <col min="15103" max="15103" width="81.5" style="1" customWidth="1"/>
    <col min="15104" max="15104" width="10.875" style="1" customWidth="1"/>
    <col min="15105" max="15105" width="0" style="1" hidden="1" customWidth="1"/>
    <col min="15106" max="15106" width="15" style="1" customWidth="1"/>
    <col min="15107" max="15107" width="15.25" style="1" customWidth="1"/>
    <col min="15108" max="15109" width="14.25" style="1" customWidth="1"/>
    <col min="15110" max="15110" width="14.5" style="1" customWidth="1"/>
    <col min="15111" max="15111" width="14.25" style="1" customWidth="1"/>
    <col min="15112" max="15112" width="9" style="1"/>
    <col min="15113" max="15113" width="8.5" style="1" bestFit="1" customWidth="1"/>
    <col min="15114" max="15358" width="9" style="1"/>
    <col min="15359" max="15359" width="81.5" style="1" customWidth="1"/>
    <col min="15360" max="15360" width="10.875" style="1" customWidth="1"/>
    <col min="15361" max="15361" width="0" style="1" hidden="1" customWidth="1"/>
    <col min="15362" max="15362" width="15" style="1" customWidth="1"/>
    <col min="15363" max="15363" width="15.25" style="1" customWidth="1"/>
    <col min="15364" max="15365" width="14.25" style="1" customWidth="1"/>
    <col min="15366" max="15366" width="14.5" style="1" customWidth="1"/>
    <col min="15367" max="15367" width="14.25" style="1" customWidth="1"/>
    <col min="15368" max="15368" width="9" style="1"/>
    <col min="15369" max="15369" width="8.5" style="1" bestFit="1" customWidth="1"/>
    <col min="15370" max="15614" width="9" style="1"/>
    <col min="15615" max="15615" width="81.5" style="1" customWidth="1"/>
    <col min="15616" max="15616" width="10.875" style="1" customWidth="1"/>
    <col min="15617" max="15617" width="0" style="1" hidden="1" customWidth="1"/>
    <col min="15618" max="15618" width="15" style="1" customWidth="1"/>
    <col min="15619" max="15619" width="15.25" style="1" customWidth="1"/>
    <col min="15620" max="15621" width="14.25" style="1" customWidth="1"/>
    <col min="15622" max="15622" width="14.5" style="1" customWidth="1"/>
    <col min="15623" max="15623" width="14.25" style="1" customWidth="1"/>
    <col min="15624" max="15624" width="9" style="1"/>
    <col min="15625" max="15625" width="8.5" style="1" bestFit="1" customWidth="1"/>
    <col min="15626" max="15870" width="9" style="1"/>
    <col min="15871" max="15871" width="81.5" style="1" customWidth="1"/>
    <col min="15872" max="15872" width="10.875" style="1" customWidth="1"/>
    <col min="15873" max="15873" width="0" style="1" hidden="1" customWidth="1"/>
    <col min="15874" max="15874" width="15" style="1" customWidth="1"/>
    <col min="15875" max="15875" width="15.25" style="1" customWidth="1"/>
    <col min="15876" max="15877" width="14.25" style="1" customWidth="1"/>
    <col min="15878" max="15878" width="14.5" style="1" customWidth="1"/>
    <col min="15879" max="15879" width="14.25" style="1" customWidth="1"/>
    <col min="15880" max="15880" width="9" style="1"/>
    <col min="15881" max="15881" width="8.5" style="1" bestFit="1" customWidth="1"/>
    <col min="15882" max="16126" width="9" style="1"/>
    <col min="16127" max="16127" width="81.5" style="1" customWidth="1"/>
    <col min="16128" max="16128" width="10.875" style="1" customWidth="1"/>
    <col min="16129" max="16129" width="0" style="1" hidden="1" customWidth="1"/>
    <col min="16130" max="16130" width="15" style="1" customWidth="1"/>
    <col min="16131" max="16131" width="15.25" style="1" customWidth="1"/>
    <col min="16132" max="16133" width="14.25" style="1" customWidth="1"/>
    <col min="16134" max="16134" width="14.5" style="1" customWidth="1"/>
    <col min="16135" max="16135" width="14.25" style="1" customWidth="1"/>
    <col min="16136" max="16136" width="9" style="1"/>
    <col min="16137" max="16137" width="8.5" style="1" bestFit="1" customWidth="1"/>
    <col min="16138" max="16384" width="9" style="1"/>
  </cols>
  <sheetData>
    <row r="1" spans="1:9" x14ac:dyDescent="0.25">
      <c r="G1" s="60" t="s">
        <v>0</v>
      </c>
    </row>
    <row r="2" spans="1:9" x14ac:dyDescent="0.25">
      <c r="E2" s="4" t="s">
        <v>1</v>
      </c>
      <c r="F2" s="61"/>
      <c r="G2" s="61"/>
      <c r="H2" s="61"/>
      <c r="I2" s="61"/>
    </row>
    <row r="3" spans="1:9" x14ac:dyDescent="0.25">
      <c r="E3" s="4" t="s">
        <v>2</v>
      </c>
      <c r="F3" s="61"/>
      <c r="G3" s="61"/>
      <c r="H3" s="61"/>
      <c r="I3" s="61"/>
    </row>
    <row r="4" spans="1:9" x14ac:dyDescent="0.25">
      <c r="E4" s="4" t="s">
        <v>3</v>
      </c>
      <c r="F4" s="61"/>
      <c r="G4" s="61"/>
      <c r="H4" s="61"/>
      <c r="I4" s="61"/>
    </row>
    <row r="6" spans="1:9" ht="20.25" x14ac:dyDescent="0.25">
      <c r="A6" s="5" t="s">
        <v>4</v>
      </c>
      <c r="G6" s="403" t="s">
        <v>5</v>
      </c>
      <c r="H6" s="403"/>
      <c r="I6" s="403"/>
    </row>
    <row r="7" spans="1:9" ht="37.15" customHeight="1" x14ac:dyDescent="0.25">
      <c r="A7" s="6"/>
      <c r="G7" s="404"/>
      <c r="H7" s="404"/>
      <c r="I7" s="404"/>
    </row>
    <row r="8" spans="1:9" ht="48.6" customHeight="1" x14ac:dyDescent="0.25">
      <c r="A8" s="7"/>
      <c r="G8" s="405"/>
      <c r="H8" s="405"/>
      <c r="I8" s="405"/>
    </row>
    <row r="9" spans="1:9" ht="62.45" customHeight="1" x14ac:dyDescent="0.25">
      <c r="A9" s="8" t="s">
        <v>6</v>
      </c>
      <c r="G9" s="406" t="s">
        <v>7</v>
      </c>
      <c r="H9" s="406"/>
      <c r="I9" s="406"/>
    </row>
    <row r="12" spans="1:9" x14ac:dyDescent="0.25">
      <c r="H12" s="62" t="s">
        <v>8</v>
      </c>
      <c r="I12" s="63" t="s">
        <v>9</v>
      </c>
    </row>
    <row r="13" spans="1:9" x14ac:dyDescent="0.25">
      <c r="H13" s="62" t="s">
        <v>10</v>
      </c>
      <c r="I13" s="63"/>
    </row>
    <row r="14" spans="1:9" x14ac:dyDescent="0.25">
      <c r="H14" s="62" t="s">
        <v>11</v>
      </c>
      <c r="I14" s="63"/>
    </row>
    <row r="15" spans="1:9" x14ac:dyDescent="0.25">
      <c r="H15" s="62" t="s">
        <v>12</v>
      </c>
      <c r="I15" s="63"/>
    </row>
    <row r="16" spans="1:9" x14ac:dyDescent="0.25">
      <c r="H16" s="407" t="s">
        <v>13</v>
      </c>
      <c r="I16" s="408"/>
    </row>
    <row r="17" spans="1:9" x14ac:dyDescent="0.25">
      <c r="B17" s="394"/>
      <c r="C17" s="394"/>
      <c r="D17" s="394"/>
      <c r="E17" s="394"/>
      <c r="H17" s="395" t="s">
        <v>14</v>
      </c>
      <c r="I17" s="395"/>
    </row>
    <row r="18" spans="1:9" ht="44.45" customHeight="1" x14ac:dyDescent="0.25">
      <c r="A18" s="11" t="s">
        <v>15</v>
      </c>
      <c r="B18" s="397" t="s">
        <v>16</v>
      </c>
      <c r="C18" s="397"/>
      <c r="D18" s="397"/>
      <c r="E18" s="397"/>
      <c r="F18" s="397"/>
      <c r="G18" s="398"/>
      <c r="H18" s="64" t="s">
        <v>17</v>
      </c>
      <c r="I18" s="65">
        <v>41838805</v>
      </c>
    </row>
    <row r="19" spans="1:9" ht="20.25" x14ac:dyDescent="0.25">
      <c r="A19" s="11" t="s">
        <v>18</v>
      </c>
      <c r="B19" s="396" t="s">
        <v>19</v>
      </c>
      <c r="C19" s="396"/>
      <c r="D19" s="396"/>
      <c r="E19" s="396"/>
      <c r="F19" s="66"/>
      <c r="G19" s="67"/>
      <c r="H19" s="64" t="s">
        <v>20</v>
      </c>
      <c r="I19" s="65"/>
    </row>
    <row r="20" spans="1:9" ht="20.25" x14ac:dyDescent="0.25">
      <c r="A20" s="11" t="s">
        <v>21</v>
      </c>
      <c r="B20" s="396" t="s">
        <v>22</v>
      </c>
      <c r="C20" s="396"/>
      <c r="D20" s="396"/>
      <c r="E20" s="396"/>
      <c r="F20" s="66"/>
      <c r="G20" s="67"/>
      <c r="H20" s="64" t="s">
        <v>23</v>
      </c>
      <c r="I20" s="65"/>
    </row>
    <row r="21" spans="1:9" ht="20.25" x14ac:dyDescent="0.25">
      <c r="A21" s="11" t="s">
        <v>24</v>
      </c>
      <c r="B21" s="396" t="s">
        <v>25</v>
      </c>
      <c r="C21" s="396"/>
      <c r="D21" s="396"/>
      <c r="E21" s="396"/>
      <c r="F21" s="68"/>
      <c r="G21" s="69"/>
      <c r="H21" s="64" t="s">
        <v>26</v>
      </c>
      <c r="I21" s="65"/>
    </row>
    <row r="22" spans="1:9" ht="18.75" customHeight="1" x14ac:dyDescent="0.25">
      <c r="A22" s="11" t="s">
        <v>27</v>
      </c>
      <c r="B22" s="396" t="s">
        <v>28</v>
      </c>
      <c r="C22" s="396"/>
      <c r="D22" s="396"/>
      <c r="E22" s="396"/>
      <c r="F22" s="396"/>
      <c r="G22" s="399"/>
      <c r="H22" s="64" t="s">
        <v>29</v>
      </c>
      <c r="I22" s="65"/>
    </row>
    <row r="23" spans="1:9" ht="20.25" x14ac:dyDescent="0.25">
      <c r="A23" s="11" t="s">
        <v>30</v>
      </c>
      <c r="B23" s="396" t="s">
        <v>31</v>
      </c>
      <c r="C23" s="396"/>
      <c r="D23" s="396"/>
      <c r="E23" s="396"/>
      <c r="F23" s="68"/>
      <c r="G23" s="70"/>
      <c r="H23" s="71" t="s">
        <v>32</v>
      </c>
      <c r="I23" s="65" t="s">
        <v>33</v>
      </c>
    </row>
    <row r="24" spans="1:9" ht="20.25" x14ac:dyDescent="0.25">
      <c r="A24" s="11" t="s">
        <v>34</v>
      </c>
      <c r="B24" s="396" t="s">
        <v>35</v>
      </c>
      <c r="C24" s="396"/>
      <c r="D24" s="396"/>
      <c r="E24" s="396"/>
      <c r="F24" s="400" t="s">
        <v>36</v>
      </c>
      <c r="G24" s="401"/>
      <c r="H24" s="402"/>
      <c r="I24" s="72" t="s">
        <v>37</v>
      </c>
    </row>
    <row r="25" spans="1:9" ht="20.25" x14ac:dyDescent="0.25">
      <c r="A25" s="11" t="s">
        <v>38</v>
      </c>
      <c r="B25" s="396" t="s">
        <v>39</v>
      </c>
      <c r="C25" s="396"/>
      <c r="D25" s="396"/>
      <c r="E25" s="396"/>
      <c r="F25" s="400" t="s">
        <v>40</v>
      </c>
      <c r="G25" s="401"/>
      <c r="H25" s="402"/>
      <c r="I25" s="73"/>
    </row>
    <row r="26" spans="1:9" ht="20.25" x14ac:dyDescent="0.25">
      <c r="A26" s="11" t="s">
        <v>41</v>
      </c>
      <c r="B26" s="396">
        <v>120</v>
      </c>
      <c r="C26" s="396"/>
      <c r="D26" s="396"/>
      <c r="E26" s="396"/>
      <c r="F26" s="68"/>
      <c r="G26" s="68"/>
      <c r="H26" s="68"/>
      <c r="I26" s="69"/>
    </row>
    <row r="27" spans="1:9" ht="20.25" x14ac:dyDescent="0.25">
      <c r="A27" s="11" t="s">
        <v>42</v>
      </c>
      <c r="B27" s="396" t="s">
        <v>43</v>
      </c>
      <c r="C27" s="396"/>
      <c r="D27" s="396"/>
      <c r="E27" s="396"/>
      <c r="F27" s="396"/>
      <c r="G27" s="66"/>
      <c r="H27" s="66"/>
      <c r="I27" s="67"/>
    </row>
    <row r="28" spans="1:9" ht="20.25" x14ac:dyDescent="0.25">
      <c r="A28" s="11" t="s">
        <v>45</v>
      </c>
      <c r="B28" s="396" t="s">
        <v>46</v>
      </c>
      <c r="C28" s="396"/>
      <c r="D28" s="396"/>
      <c r="E28" s="396"/>
      <c r="F28" s="74"/>
      <c r="G28" s="68"/>
      <c r="H28" s="68"/>
      <c r="I28" s="69"/>
    </row>
    <row r="29" spans="1:9" ht="20.25" x14ac:dyDescent="0.25">
      <c r="A29" s="11" t="s">
        <v>47</v>
      </c>
      <c r="B29" s="396" t="s">
        <v>48</v>
      </c>
      <c r="C29" s="396"/>
      <c r="D29" s="396"/>
      <c r="E29" s="396"/>
      <c r="F29" s="75"/>
      <c r="G29" s="66"/>
      <c r="H29" s="66"/>
      <c r="I29" s="67"/>
    </row>
    <row r="31" spans="1:9" x14ac:dyDescent="0.25">
      <c r="A31" s="409" t="s">
        <v>133</v>
      </c>
      <c r="B31" s="410"/>
      <c r="C31" s="410"/>
      <c r="D31" s="410"/>
      <c r="E31" s="410"/>
      <c r="F31" s="410"/>
      <c r="G31" s="410"/>
      <c r="H31" s="410"/>
      <c r="I31" s="410"/>
    </row>
    <row r="32" spans="1:9" x14ac:dyDescent="0.25">
      <c r="A32" s="12"/>
      <c r="B32" s="13"/>
      <c r="C32" s="14"/>
      <c r="D32" s="14"/>
      <c r="E32" s="12"/>
      <c r="F32" s="76"/>
      <c r="G32" s="76"/>
      <c r="H32" s="76"/>
      <c r="I32" s="76" t="s">
        <v>49</v>
      </c>
    </row>
    <row r="33" spans="1:12" ht="36" customHeight="1" x14ac:dyDescent="0.25">
      <c r="A33" s="411" t="s">
        <v>50</v>
      </c>
      <c r="B33" s="412" t="s">
        <v>51</v>
      </c>
      <c r="C33" s="413" t="s">
        <v>52</v>
      </c>
      <c r="D33" s="414" t="s">
        <v>53</v>
      </c>
      <c r="E33" s="412" t="s">
        <v>134</v>
      </c>
      <c r="F33" s="412" t="s">
        <v>54</v>
      </c>
      <c r="G33" s="412"/>
      <c r="H33" s="412"/>
      <c r="I33" s="412"/>
    </row>
    <row r="34" spans="1:12" ht="54" customHeight="1" x14ac:dyDescent="0.25">
      <c r="A34" s="411"/>
      <c r="B34" s="412"/>
      <c r="C34" s="413"/>
      <c r="D34" s="415"/>
      <c r="E34" s="412"/>
      <c r="F34" s="15" t="s">
        <v>55</v>
      </c>
      <c r="G34" s="15" t="s">
        <v>56</v>
      </c>
      <c r="H34" s="15" t="s">
        <v>57</v>
      </c>
      <c r="I34" s="15" t="s">
        <v>58</v>
      </c>
    </row>
    <row r="35" spans="1:12" ht="18" customHeight="1" x14ac:dyDescent="0.25">
      <c r="A35" s="9">
        <v>1</v>
      </c>
      <c r="B35" s="16">
        <v>2</v>
      </c>
      <c r="C35" s="17">
        <v>4</v>
      </c>
      <c r="D35" s="17"/>
      <c r="E35" s="16">
        <v>5</v>
      </c>
      <c r="F35" s="16">
        <v>6</v>
      </c>
      <c r="G35" s="16">
        <v>7</v>
      </c>
      <c r="H35" s="16">
        <v>8</v>
      </c>
      <c r="I35" s="16">
        <v>9</v>
      </c>
    </row>
    <row r="36" spans="1:12" ht="30" customHeight="1" x14ac:dyDescent="0.25">
      <c r="A36" s="418" t="s">
        <v>59</v>
      </c>
      <c r="B36" s="418"/>
      <c r="C36" s="418"/>
      <c r="D36" s="418"/>
      <c r="E36" s="418"/>
      <c r="F36" s="418"/>
      <c r="G36" s="418"/>
      <c r="H36" s="418"/>
      <c r="I36" s="419"/>
    </row>
    <row r="37" spans="1:12" s="18" customFormat="1" ht="30" customHeight="1" x14ac:dyDescent="0.25">
      <c r="A37" s="420" t="s">
        <v>60</v>
      </c>
      <c r="B37" s="420"/>
      <c r="C37" s="420"/>
      <c r="D37" s="420"/>
      <c r="E37" s="420"/>
      <c r="F37" s="420"/>
      <c r="G37" s="420"/>
      <c r="H37" s="420"/>
      <c r="I37" s="420"/>
    </row>
    <row r="38" spans="1:12" s="18" customFormat="1" ht="33.75" customHeight="1" x14ac:dyDescent="0.25">
      <c r="A38" s="167" t="s">
        <v>150</v>
      </c>
      <c r="B38" s="166">
        <v>100</v>
      </c>
      <c r="C38" s="99">
        <f>C39+C46</f>
        <v>29591.200000000001</v>
      </c>
      <c r="D38" s="37">
        <v>28472.01</v>
      </c>
      <c r="E38" s="37">
        <f t="shared" ref="E38:E47" si="0">SUM(F38:I38)</f>
        <v>24390.3</v>
      </c>
      <c r="F38" s="93">
        <f>F39+F46</f>
        <v>6406.1</v>
      </c>
      <c r="G38" s="93">
        <f>G39+G46</f>
        <v>6070.5</v>
      </c>
      <c r="H38" s="93">
        <f>H39+H46</f>
        <v>5709.5999999999995</v>
      </c>
      <c r="I38" s="93">
        <f>I39+I46</f>
        <v>6204.0999999999995</v>
      </c>
    </row>
    <row r="39" spans="1:12" s="24" customFormat="1" ht="37.5" customHeight="1" x14ac:dyDescent="0.25">
      <c r="A39" s="167" t="s">
        <v>148</v>
      </c>
      <c r="B39" s="23">
        <v>110</v>
      </c>
      <c r="C39" s="160">
        <f>C40+C42+C43+C41</f>
        <v>28591.200000000001</v>
      </c>
      <c r="D39" s="161">
        <v>21167.71</v>
      </c>
      <c r="E39" s="161">
        <f t="shared" si="0"/>
        <v>22256.600000000002</v>
      </c>
      <c r="F39" s="162">
        <f>F40+F42+F43+F41</f>
        <v>5564.1</v>
      </c>
      <c r="G39" s="162">
        <f>G40+G42+G43+G41</f>
        <v>5564.1</v>
      </c>
      <c r="H39" s="162">
        <f>H40+H42+H43+H41</f>
        <v>5564.2</v>
      </c>
      <c r="I39" s="162">
        <f>I40+I42+I43+I41</f>
        <v>5564.2</v>
      </c>
    </row>
    <row r="40" spans="1:12" s="18" customFormat="1" ht="24.75" customHeight="1" x14ac:dyDescent="0.25">
      <c r="A40" s="158" t="s">
        <v>136</v>
      </c>
      <c r="B40" s="163">
        <v>111</v>
      </c>
      <c r="C40" s="164">
        <v>24345.200000000001</v>
      </c>
      <c r="D40" s="22">
        <v>20819.91</v>
      </c>
      <c r="E40" s="22">
        <f t="shared" si="0"/>
        <v>22256.600000000002</v>
      </c>
      <c r="F40" s="39">
        <v>5564.1</v>
      </c>
      <c r="G40" s="39">
        <v>5564.1</v>
      </c>
      <c r="H40" s="39">
        <v>5564.2</v>
      </c>
      <c r="I40" s="39">
        <v>5564.2</v>
      </c>
    </row>
    <row r="41" spans="1:12" s="18" customFormat="1" ht="27" customHeight="1" x14ac:dyDescent="0.25">
      <c r="A41" s="154" t="s">
        <v>135</v>
      </c>
      <c r="B41" s="25">
        <v>113</v>
      </c>
      <c r="C41" s="21">
        <v>7.6</v>
      </c>
      <c r="D41" s="22">
        <v>4.2</v>
      </c>
      <c r="E41" s="22">
        <f t="shared" si="0"/>
        <v>0</v>
      </c>
      <c r="F41" s="39">
        <v>0</v>
      </c>
      <c r="G41" s="153">
        <v>0</v>
      </c>
      <c r="H41" s="39">
        <v>0</v>
      </c>
      <c r="I41" s="153">
        <v>0</v>
      </c>
    </row>
    <row r="42" spans="1:12" s="18" customFormat="1" ht="27" customHeight="1" x14ac:dyDescent="0.25">
      <c r="A42" s="155" t="s">
        <v>61</v>
      </c>
      <c r="B42" s="25">
        <v>112</v>
      </c>
      <c r="C42" s="21">
        <v>4125.6000000000004</v>
      </c>
      <c r="D42" s="22">
        <v>300.39999999999998</v>
      </c>
      <c r="E42" s="22">
        <f t="shared" si="0"/>
        <v>0</v>
      </c>
      <c r="F42" s="153">
        <v>0</v>
      </c>
      <c r="G42" s="153">
        <v>0</v>
      </c>
      <c r="H42" s="153">
        <v>0</v>
      </c>
      <c r="I42" s="153">
        <v>0</v>
      </c>
    </row>
    <row r="43" spans="1:12" s="18" customFormat="1" ht="41.25" customHeight="1" x14ac:dyDescent="0.25">
      <c r="A43" s="157" t="s">
        <v>62</v>
      </c>
      <c r="B43" s="25">
        <v>114</v>
      </c>
      <c r="C43" s="21">
        <v>112.8</v>
      </c>
      <c r="D43" s="22">
        <v>0</v>
      </c>
      <c r="E43" s="22">
        <f t="shared" si="0"/>
        <v>0</v>
      </c>
      <c r="F43" s="39">
        <v>0</v>
      </c>
      <c r="G43" s="39">
        <v>0</v>
      </c>
      <c r="H43" s="39">
        <v>0</v>
      </c>
      <c r="I43" s="39">
        <v>0</v>
      </c>
      <c r="J43" s="26"/>
      <c r="K43" s="26"/>
      <c r="L43" s="26"/>
    </row>
    <row r="44" spans="1:12" s="18" customFormat="1" ht="41.25" customHeight="1" x14ac:dyDescent="0.25">
      <c r="A44" s="156" t="s">
        <v>146</v>
      </c>
      <c r="B44" s="137">
        <v>115</v>
      </c>
      <c r="C44" s="138">
        <v>0</v>
      </c>
      <c r="D44" s="139">
        <v>43.2</v>
      </c>
      <c r="E44" s="140">
        <v>0</v>
      </c>
      <c r="F44" s="39">
        <v>0</v>
      </c>
      <c r="G44" s="39">
        <v>0</v>
      </c>
      <c r="H44" s="39">
        <v>0</v>
      </c>
      <c r="I44" s="39">
        <v>0</v>
      </c>
      <c r="J44" s="26"/>
      <c r="K44" s="26"/>
      <c r="L44" s="26"/>
    </row>
    <row r="45" spans="1:12" s="18" customFormat="1" ht="41.25" customHeight="1" x14ac:dyDescent="0.25">
      <c r="A45" s="159" t="s">
        <v>147</v>
      </c>
      <c r="B45" s="142">
        <v>116</v>
      </c>
      <c r="C45" s="143">
        <v>0</v>
      </c>
      <c r="D45" s="144">
        <v>5371.5</v>
      </c>
      <c r="E45" s="141">
        <v>3000</v>
      </c>
      <c r="F45" s="39">
        <v>0</v>
      </c>
      <c r="G45" s="39">
        <v>0</v>
      </c>
      <c r="H45" s="39">
        <v>0</v>
      </c>
      <c r="I45" s="39">
        <v>0</v>
      </c>
      <c r="J45" s="26"/>
      <c r="K45" s="26"/>
      <c r="L45" s="26"/>
    </row>
    <row r="46" spans="1:12" s="18" customFormat="1" ht="34.5" customHeight="1" x14ac:dyDescent="0.25">
      <c r="A46" s="167" t="s">
        <v>149</v>
      </c>
      <c r="B46" s="20">
        <v>120</v>
      </c>
      <c r="C46" s="164">
        <v>1000</v>
      </c>
      <c r="D46" s="165">
        <v>1799.65</v>
      </c>
      <c r="E46" s="165">
        <f t="shared" si="0"/>
        <v>2133.7000000000003</v>
      </c>
      <c r="F46" s="93">
        <f>F47+F48</f>
        <v>842</v>
      </c>
      <c r="G46" s="93">
        <f>G47+G48</f>
        <v>506.4</v>
      </c>
      <c r="H46" s="93">
        <f>H47+H48</f>
        <v>145.4</v>
      </c>
      <c r="I46" s="93">
        <f>I47+I48</f>
        <v>639.9</v>
      </c>
      <c r="J46" s="28"/>
      <c r="K46" s="28"/>
      <c r="L46" s="26"/>
    </row>
    <row r="47" spans="1:12" s="18" customFormat="1" ht="79.5" customHeight="1" x14ac:dyDescent="0.25">
      <c r="A47" s="27" t="s">
        <v>151</v>
      </c>
      <c r="B47" s="25">
        <v>121</v>
      </c>
      <c r="C47" s="21">
        <v>1000</v>
      </c>
      <c r="D47" s="22">
        <v>1799.65</v>
      </c>
      <c r="E47" s="22">
        <f t="shared" si="0"/>
        <v>2133.7000000000003</v>
      </c>
      <c r="F47" s="39">
        <v>842</v>
      </c>
      <c r="G47" s="39">
        <v>506.4</v>
      </c>
      <c r="H47" s="39">
        <v>145.4</v>
      </c>
      <c r="I47" s="39">
        <v>639.9</v>
      </c>
      <c r="J47" s="91"/>
      <c r="K47" s="91"/>
    </row>
    <row r="48" spans="1:12" s="31" customFormat="1" ht="16.5" hidden="1" customHeight="1" x14ac:dyDescent="0.25">
      <c r="A48" s="29"/>
      <c r="B48" s="25"/>
      <c r="C48" s="30"/>
      <c r="D48" s="22"/>
      <c r="E48" s="22"/>
      <c r="F48" s="77">
        <v>0</v>
      </c>
      <c r="G48" s="77">
        <v>0</v>
      </c>
      <c r="H48" s="77">
        <v>0</v>
      </c>
      <c r="I48" s="77">
        <v>0</v>
      </c>
    </row>
    <row r="49" spans="1:9" s="18" customFormat="1" ht="21.75" customHeight="1" x14ac:dyDescent="0.25">
      <c r="A49" s="19" t="s">
        <v>63</v>
      </c>
      <c r="B49" s="32">
        <v>122</v>
      </c>
      <c r="C49" s="30"/>
      <c r="D49" s="22"/>
      <c r="E49" s="22"/>
      <c r="F49" s="78">
        <v>0</v>
      </c>
      <c r="G49" s="78">
        <f>SUM(G50:G50)</f>
        <v>0</v>
      </c>
      <c r="H49" s="78">
        <f>SUM(H50:H50)</f>
        <v>0</v>
      </c>
      <c r="I49" s="78">
        <v>0</v>
      </c>
    </row>
    <row r="50" spans="1:9" s="18" customFormat="1" ht="22.5" customHeight="1" x14ac:dyDescent="0.25">
      <c r="A50" s="33" t="s">
        <v>64</v>
      </c>
      <c r="B50" s="34">
        <v>123</v>
      </c>
      <c r="C50" s="35"/>
      <c r="D50" s="22"/>
      <c r="E50" s="22"/>
      <c r="F50" s="77">
        <v>0</v>
      </c>
      <c r="G50" s="77">
        <v>0</v>
      </c>
      <c r="H50" s="77">
        <v>0</v>
      </c>
      <c r="I50" s="77">
        <v>0</v>
      </c>
    </row>
    <row r="51" spans="1:9" ht="47.25" customHeight="1" x14ac:dyDescent="0.25">
      <c r="A51" s="170" t="s">
        <v>152</v>
      </c>
      <c r="B51" s="135"/>
      <c r="C51" s="135"/>
      <c r="D51" s="135"/>
      <c r="E51" s="135"/>
      <c r="F51" s="135"/>
      <c r="G51" s="135"/>
      <c r="H51" s="135"/>
      <c r="I51" s="136"/>
    </row>
    <row r="52" spans="1:9" ht="21.75" customHeight="1" x14ac:dyDescent="0.3">
      <c r="A52" s="171" t="s">
        <v>154</v>
      </c>
      <c r="B52" s="135"/>
      <c r="C52" s="135"/>
      <c r="D52" s="135"/>
      <c r="E52" s="135"/>
      <c r="F52" s="135"/>
      <c r="G52" s="135"/>
      <c r="H52" s="135"/>
      <c r="I52" s="136"/>
    </row>
    <row r="53" spans="1:9" ht="24" customHeight="1" x14ac:dyDescent="0.25">
      <c r="A53" s="169" t="s">
        <v>65</v>
      </c>
      <c r="B53" s="97">
        <v>130</v>
      </c>
      <c r="C53" s="100">
        <v>20927.599999999999</v>
      </c>
      <c r="D53" s="80">
        <v>18467.12</v>
      </c>
      <c r="E53" s="80">
        <f>SUM(F53:I53)</f>
        <v>18892.400000000001</v>
      </c>
      <c r="F53" s="79">
        <v>4723.1000000000004</v>
      </c>
      <c r="G53" s="79">
        <v>4723.1000000000004</v>
      </c>
      <c r="H53" s="79">
        <v>4723.1000000000004</v>
      </c>
      <c r="I53" s="79">
        <v>4723.1000000000004</v>
      </c>
    </row>
    <row r="54" spans="1:9" ht="18.75" customHeight="1" x14ac:dyDescent="0.25">
      <c r="A54" s="169" t="s">
        <v>66</v>
      </c>
      <c r="B54" s="97">
        <v>140</v>
      </c>
      <c r="C54" s="100">
        <v>4594.2</v>
      </c>
      <c r="D54" s="80">
        <v>3989.44</v>
      </c>
      <c r="E54" s="80">
        <f>SUM(F54:I54)</f>
        <v>4156.2999999999993</v>
      </c>
      <c r="F54" s="79">
        <v>1039</v>
      </c>
      <c r="G54" s="79">
        <v>1039.0999999999999</v>
      </c>
      <c r="H54" s="79">
        <v>1039.0999999999999</v>
      </c>
      <c r="I54" s="79">
        <v>1039.0999999999999</v>
      </c>
    </row>
    <row r="55" spans="1:9" s="60" customFormat="1" ht="26.25" customHeight="1" x14ac:dyDescent="0.25">
      <c r="A55" s="169" t="s">
        <v>153</v>
      </c>
      <c r="B55" s="97">
        <v>150</v>
      </c>
      <c r="C55" s="152">
        <f>C56+C57+C58+C59+C60</f>
        <v>815</v>
      </c>
      <c r="D55" s="80">
        <v>923.2</v>
      </c>
      <c r="E55" s="80">
        <f>E56+E57+E58+E59+E60</f>
        <v>1013.01</v>
      </c>
      <c r="F55" s="79">
        <f>F56+F57+F58+F59+F60</f>
        <v>59.7</v>
      </c>
      <c r="G55" s="79">
        <f t="shared" ref="G55:I55" si="1">G56+G57+G58+G59+G60</f>
        <v>333.17</v>
      </c>
      <c r="H55" s="79">
        <f t="shared" si="1"/>
        <v>328.87</v>
      </c>
      <c r="I55" s="79">
        <f t="shared" si="1"/>
        <v>291.27000000000004</v>
      </c>
    </row>
    <row r="56" spans="1:9" x14ac:dyDescent="0.25">
      <c r="A56" s="38" t="s">
        <v>67</v>
      </c>
      <c r="B56" s="10">
        <v>151</v>
      </c>
      <c r="C56" s="94">
        <v>500</v>
      </c>
      <c r="D56" s="37"/>
      <c r="E56" s="37">
        <f>F56+G56+H56+I56</f>
        <v>700</v>
      </c>
      <c r="F56" s="39">
        <v>0</v>
      </c>
      <c r="G56" s="39">
        <v>234</v>
      </c>
      <c r="H56" s="39">
        <v>233</v>
      </c>
      <c r="I56" s="39">
        <v>233</v>
      </c>
    </row>
    <row r="57" spans="1:9" x14ac:dyDescent="0.25">
      <c r="A57" s="40" t="s">
        <v>68</v>
      </c>
      <c r="B57" s="10">
        <v>152</v>
      </c>
      <c r="C57" s="94">
        <v>100</v>
      </c>
      <c r="D57" s="37"/>
      <c r="E57" s="37">
        <f>F57+G57+H57+I57</f>
        <v>50</v>
      </c>
      <c r="F57" s="39">
        <v>12.5</v>
      </c>
      <c r="G57" s="39">
        <v>12.5</v>
      </c>
      <c r="H57" s="39">
        <v>12.5</v>
      </c>
      <c r="I57" s="39">
        <v>12.5</v>
      </c>
    </row>
    <row r="58" spans="1:9" x14ac:dyDescent="0.25">
      <c r="A58" s="40" t="s">
        <v>69</v>
      </c>
      <c r="B58" s="10">
        <v>153</v>
      </c>
      <c r="C58" s="94">
        <v>50</v>
      </c>
      <c r="D58" s="37"/>
      <c r="E58" s="37">
        <f>F58+G58+H58+I58</f>
        <v>60.010000000000005</v>
      </c>
      <c r="F58" s="39">
        <v>10</v>
      </c>
      <c r="G58" s="39">
        <v>16.670000000000002</v>
      </c>
      <c r="H58" s="39">
        <v>16.670000000000002</v>
      </c>
      <c r="I58" s="39">
        <v>16.670000000000002</v>
      </c>
    </row>
    <row r="59" spans="1:9" x14ac:dyDescent="0.25">
      <c r="A59" s="40" t="s">
        <v>70</v>
      </c>
      <c r="B59" s="10">
        <v>154</v>
      </c>
      <c r="C59" s="94">
        <v>15</v>
      </c>
      <c r="D59" s="37"/>
      <c r="E59" s="37">
        <f>F59+G59+H59+I59</f>
        <v>18</v>
      </c>
      <c r="F59" s="39">
        <v>6</v>
      </c>
      <c r="G59" s="39">
        <v>0</v>
      </c>
      <c r="H59" s="39">
        <v>8</v>
      </c>
      <c r="I59" s="39">
        <v>4</v>
      </c>
    </row>
    <row r="60" spans="1:9" s="46" customFormat="1" ht="31.5" x14ac:dyDescent="0.25">
      <c r="A60" s="95" t="s">
        <v>71</v>
      </c>
      <c r="B60" s="10">
        <v>155</v>
      </c>
      <c r="C60" s="94">
        <v>150</v>
      </c>
      <c r="D60" s="37"/>
      <c r="E60" s="37">
        <f>F60+G60+H60+I60</f>
        <v>185</v>
      </c>
      <c r="F60" s="39">
        <v>31.2</v>
      </c>
      <c r="G60" s="39">
        <v>70</v>
      </c>
      <c r="H60" s="39">
        <v>58.7</v>
      </c>
      <c r="I60" s="233">
        <v>25.1</v>
      </c>
    </row>
    <row r="61" spans="1:9" s="108" customFormat="1" ht="30" customHeight="1" x14ac:dyDescent="0.25">
      <c r="A61" s="96" t="s">
        <v>72</v>
      </c>
      <c r="B61" s="97">
        <v>160</v>
      </c>
      <c r="C61" s="100">
        <f t="shared" ref="C61:E61" si="2">C62+C63+C64+C65+C66+C67</f>
        <v>1141.8</v>
      </c>
      <c r="D61" s="80">
        <v>1119.8</v>
      </c>
      <c r="E61" s="80">
        <f t="shared" si="2"/>
        <v>952.2</v>
      </c>
      <c r="F61" s="80">
        <f>F62+F63+F64+F65+F66+F67</f>
        <v>220.5</v>
      </c>
      <c r="G61" s="80">
        <f t="shared" ref="G61:I61" si="3">G62+G63+G64+G65+G66+G67</f>
        <v>222.1</v>
      </c>
      <c r="H61" s="80">
        <f t="shared" si="3"/>
        <v>255.9</v>
      </c>
      <c r="I61" s="234">
        <f t="shared" si="3"/>
        <v>253.7</v>
      </c>
    </row>
    <row r="62" spans="1:9" s="46" customFormat="1" ht="0.75" customHeight="1" x14ac:dyDescent="0.25">
      <c r="A62" s="101" t="s">
        <v>73</v>
      </c>
      <c r="B62" s="57">
        <v>161</v>
      </c>
      <c r="C62" s="92">
        <v>26.8</v>
      </c>
      <c r="D62" s="59">
        <v>0</v>
      </c>
      <c r="E62" s="59">
        <f t="shared" ref="E62:E67" si="4">F62+G62+H62+I62</f>
        <v>0</v>
      </c>
      <c r="F62" s="58">
        <v>0</v>
      </c>
      <c r="G62" s="58">
        <v>0</v>
      </c>
      <c r="H62" s="58">
        <v>0</v>
      </c>
      <c r="I62" s="235">
        <v>0</v>
      </c>
    </row>
    <row r="63" spans="1:9" x14ac:dyDescent="0.25">
      <c r="A63" s="40" t="s">
        <v>172</v>
      </c>
      <c r="B63" s="10">
        <v>162</v>
      </c>
      <c r="C63" s="94">
        <v>175</v>
      </c>
      <c r="D63" s="37">
        <v>222.6</v>
      </c>
      <c r="E63" s="37">
        <f t="shared" si="4"/>
        <v>272.39999999999998</v>
      </c>
      <c r="F63" s="39">
        <v>61.8</v>
      </c>
      <c r="G63" s="39">
        <v>54.3</v>
      </c>
      <c r="H63" s="39">
        <v>65.3</v>
      </c>
      <c r="I63" s="233">
        <v>91</v>
      </c>
    </row>
    <row r="64" spans="1:9" x14ac:dyDescent="0.25">
      <c r="A64" s="40" t="s">
        <v>74</v>
      </c>
      <c r="B64" s="10">
        <v>163</v>
      </c>
      <c r="C64" s="94">
        <v>140</v>
      </c>
      <c r="D64" s="37">
        <v>345.6</v>
      </c>
      <c r="E64" s="37">
        <f t="shared" si="4"/>
        <v>431.9</v>
      </c>
      <c r="F64" s="39">
        <v>98.7</v>
      </c>
      <c r="G64" s="39">
        <v>103</v>
      </c>
      <c r="H64" s="39">
        <v>130</v>
      </c>
      <c r="I64" s="39">
        <v>100.2</v>
      </c>
    </row>
    <row r="65" spans="1:11" x14ac:dyDescent="0.25">
      <c r="A65" s="40" t="s">
        <v>137</v>
      </c>
      <c r="B65" s="10">
        <v>164</v>
      </c>
      <c r="C65" s="94">
        <v>750</v>
      </c>
      <c r="D65" s="37">
        <v>500</v>
      </c>
      <c r="E65" s="37">
        <f t="shared" si="4"/>
        <v>204.2</v>
      </c>
      <c r="F65" s="39">
        <v>50</v>
      </c>
      <c r="G65" s="39">
        <v>54.2</v>
      </c>
      <c r="H65" s="39">
        <v>50</v>
      </c>
      <c r="I65" s="39">
        <v>50</v>
      </c>
    </row>
    <row r="66" spans="1:11" x14ac:dyDescent="0.25">
      <c r="A66" s="40" t="s">
        <v>75</v>
      </c>
      <c r="B66" s="10">
        <v>165</v>
      </c>
      <c r="C66" s="94">
        <v>30</v>
      </c>
      <c r="D66" s="37">
        <v>31.6</v>
      </c>
      <c r="E66" s="37">
        <f t="shared" si="4"/>
        <v>23.7</v>
      </c>
      <c r="F66" s="39">
        <v>5</v>
      </c>
      <c r="G66" s="39">
        <v>5.6</v>
      </c>
      <c r="H66" s="39">
        <v>5.6</v>
      </c>
      <c r="I66" s="39">
        <v>7.5</v>
      </c>
    </row>
    <row r="67" spans="1:11" x14ac:dyDescent="0.25">
      <c r="A67" s="40" t="s">
        <v>76</v>
      </c>
      <c r="B67" s="10">
        <v>166</v>
      </c>
      <c r="C67" s="94">
        <v>20</v>
      </c>
      <c r="D67" s="37">
        <v>20</v>
      </c>
      <c r="E67" s="37">
        <f t="shared" si="4"/>
        <v>20</v>
      </c>
      <c r="F67" s="39">
        <v>5</v>
      </c>
      <c r="G67" s="39">
        <v>5</v>
      </c>
      <c r="H67" s="39">
        <v>5</v>
      </c>
      <c r="I67" s="39">
        <v>5</v>
      </c>
    </row>
    <row r="68" spans="1:11" ht="20.25" customHeight="1" x14ac:dyDescent="0.25">
      <c r="A68" s="172" t="s">
        <v>77</v>
      </c>
      <c r="B68" s="36">
        <v>170</v>
      </c>
      <c r="C68" s="41">
        <f>C69+C70+C71+C72+C73</f>
        <v>1100.7</v>
      </c>
      <c r="D68" s="42">
        <v>600</v>
      </c>
      <c r="E68" s="42">
        <f>F68+G68+H68+I68</f>
        <v>0</v>
      </c>
      <c r="F68" s="81">
        <f>F69+F70</f>
        <v>0</v>
      </c>
      <c r="G68" s="82">
        <f>G69+G70+G71+G72+G73</f>
        <v>0</v>
      </c>
      <c r="H68" s="82">
        <f>H69+H70+H71+H72+H73</f>
        <v>0</v>
      </c>
      <c r="I68" s="82">
        <f>I69+I70+I71+I72+I73</f>
        <v>0</v>
      </c>
    </row>
    <row r="69" spans="1:11" s="178" customFormat="1" ht="14.25" customHeight="1" x14ac:dyDescent="0.25">
      <c r="A69" s="173" t="s">
        <v>78</v>
      </c>
      <c r="B69" s="174">
        <v>171</v>
      </c>
      <c r="C69" s="175">
        <v>508.7</v>
      </c>
      <c r="D69" s="176">
        <v>250</v>
      </c>
      <c r="E69" s="176">
        <f>F69+G69+H69+I69</f>
        <v>0</v>
      </c>
      <c r="F69" s="177"/>
      <c r="G69" s="177"/>
      <c r="H69" s="177"/>
      <c r="I69" s="177"/>
    </row>
    <row r="70" spans="1:11" s="182" customFormat="1" ht="16.5" customHeight="1" x14ac:dyDescent="0.25">
      <c r="A70" s="179" t="s">
        <v>79</v>
      </c>
      <c r="B70" s="180">
        <v>172</v>
      </c>
      <c r="C70" s="175">
        <v>540</v>
      </c>
      <c r="D70" s="181">
        <v>350</v>
      </c>
      <c r="E70" s="181">
        <f>SUM(F70:I70)</f>
        <v>0</v>
      </c>
      <c r="F70" s="177"/>
      <c r="G70" s="177"/>
      <c r="H70" s="177"/>
      <c r="I70" s="177"/>
    </row>
    <row r="71" spans="1:11" s="178" customFormat="1" ht="14.25" customHeight="1" x14ac:dyDescent="0.25">
      <c r="A71" s="183" t="s">
        <v>138</v>
      </c>
      <c r="B71" s="174">
        <v>173</v>
      </c>
      <c r="C71" s="175">
        <v>31.56</v>
      </c>
      <c r="D71" s="176">
        <v>0</v>
      </c>
      <c r="E71" s="176">
        <f>SUM(F71:I71)</f>
        <v>0</v>
      </c>
      <c r="F71" s="177" t="s">
        <v>80</v>
      </c>
      <c r="G71" s="177"/>
      <c r="H71" s="177"/>
      <c r="I71" s="177"/>
    </row>
    <row r="72" spans="1:11" s="178" customFormat="1" ht="17.25" customHeight="1" x14ac:dyDescent="0.25">
      <c r="A72" s="183" t="s">
        <v>81</v>
      </c>
      <c r="B72" s="174">
        <v>173</v>
      </c>
      <c r="C72" s="175">
        <v>20</v>
      </c>
      <c r="D72" s="176">
        <v>0</v>
      </c>
      <c r="E72" s="176">
        <f>SUM(F72:I72)</f>
        <v>0</v>
      </c>
      <c r="F72" s="177"/>
      <c r="G72" s="177"/>
      <c r="H72" s="177"/>
      <c r="I72" s="177"/>
    </row>
    <row r="73" spans="1:11" s="178" customFormat="1" ht="12.75" customHeight="1" x14ac:dyDescent="0.25">
      <c r="A73" s="183"/>
      <c r="B73" s="174">
        <v>174</v>
      </c>
      <c r="C73" s="175">
        <v>0.44</v>
      </c>
      <c r="D73" s="176">
        <v>0</v>
      </c>
      <c r="E73" s="176">
        <f>SUM(F73:I73)</f>
        <v>0</v>
      </c>
      <c r="F73" s="177"/>
      <c r="G73" s="177"/>
      <c r="H73" s="177"/>
      <c r="I73" s="177"/>
    </row>
    <row r="74" spans="1:11" s="188" customFormat="1" ht="12.75" customHeight="1" x14ac:dyDescent="0.25">
      <c r="A74" s="184" t="s">
        <v>82</v>
      </c>
      <c r="B74" s="185">
        <v>180</v>
      </c>
      <c r="C74" s="186">
        <v>0</v>
      </c>
      <c r="D74" s="176">
        <v>0</v>
      </c>
      <c r="E74" s="176">
        <f>SUM(F74:I74)</f>
        <v>0</v>
      </c>
      <c r="F74" s="187"/>
      <c r="G74" s="187"/>
      <c r="H74" s="187"/>
      <c r="I74" s="187"/>
    </row>
    <row r="75" spans="1:11" s="108" customFormat="1" ht="29.25" customHeight="1" x14ac:dyDescent="0.25">
      <c r="A75" s="103" t="s">
        <v>83</v>
      </c>
      <c r="B75" s="97">
        <v>190</v>
      </c>
      <c r="C75" s="100">
        <f>C76+C77+C78+C79+C80+C81</f>
        <v>236</v>
      </c>
      <c r="D75" s="190">
        <v>463.9</v>
      </c>
      <c r="E75" s="190">
        <f t="shared" ref="E75:E82" si="5">F75+G75+H75+I75</f>
        <v>382</v>
      </c>
      <c r="F75" s="190">
        <f>F76+F77+F78+F79+F80+F81</f>
        <v>65.5</v>
      </c>
      <c r="G75" s="190">
        <f t="shared" ref="G75:I75" si="6">G76+G77+G78+G79+G80+G81</f>
        <v>45</v>
      </c>
      <c r="H75" s="190">
        <f t="shared" si="6"/>
        <v>59</v>
      </c>
      <c r="I75" s="190">
        <f t="shared" si="6"/>
        <v>212.5</v>
      </c>
    </row>
    <row r="76" spans="1:11" x14ac:dyDescent="0.25">
      <c r="A76" s="119" t="s">
        <v>84</v>
      </c>
      <c r="B76" s="120">
        <v>191</v>
      </c>
      <c r="C76" s="121">
        <v>30</v>
      </c>
      <c r="D76" s="122">
        <v>30</v>
      </c>
      <c r="E76" s="122">
        <f t="shared" si="5"/>
        <v>40</v>
      </c>
      <c r="F76" s="123">
        <v>10</v>
      </c>
      <c r="G76" s="123">
        <v>10</v>
      </c>
      <c r="H76" s="123">
        <v>10</v>
      </c>
      <c r="I76" s="123">
        <v>10</v>
      </c>
    </row>
    <row r="77" spans="1:11" x14ac:dyDescent="0.25">
      <c r="A77" s="119" t="s">
        <v>85</v>
      </c>
      <c r="B77" s="120">
        <v>192</v>
      </c>
      <c r="C77" s="121">
        <v>25</v>
      </c>
      <c r="D77" s="122">
        <v>30</v>
      </c>
      <c r="E77" s="122">
        <f t="shared" si="5"/>
        <v>42</v>
      </c>
      <c r="F77" s="123">
        <v>18</v>
      </c>
      <c r="G77" s="123">
        <v>8</v>
      </c>
      <c r="H77" s="123">
        <v>6</v>
      </c>
      <c r="I77" s="123">
        <v>10</v>
      </c>
    </row>
    <row r="78" spans="1:11" s="60" customFormat="1" ht="23.25" customHeight="1" x14ac:dyDescent="0.25">
      <c r="A78" s="119" t="s">
        <v>86</v>
      </c>
      <c r="B78" s="120">
        <v>193</v>
      </c>
      <c r="C78" s="121">
        <v>145</v>
      </c>
      <c r="D78" s="122">
        <v>210.90000000000003</v>
      </c>
      <c r="E78" s="122">
        <f t="shared" si="5"/>
        <v>225</v>
      </c>
      <c r="F78" s="123">
        <v>25</v>
      </c>
      <c r="G78" s="123">
        <v>10</v>
      </c>
      <c r="H78" s="123">
        <v>15</v>
      </c>
      <c r="I78" s="123">
        <v>175</v>
      </c>
      <c r="J78" s="390"/>
      <c r="K78" s="390"/>
    </row>
    <row r="79" spans="1:11" s="60" customFormat="1" x14ac:dyDescent="0.25">
      <c r="A79" s="189" t="s">
        <v>155</v>
      </c>
      <c r="B79" s="120">
        <v>194</v>
      </c>
      <c r="C79" s="121">
        <v>2</v>
      </c>
      <c r="D79" s="122">
        <v>17</v>
      </c>
      <c r="E79" s="122">
        <f t="shared" si="5"/>
        <v>0</v>
      </c>
      <c r="F79" s="123"/>
      <c r="G79" s="123"/>
      <c r="H79" s="123"/>
      <c r="I79" s="123"/>
    </row>
    <row r="80" spans="1:11" s="60" customFormat="1" x14ac:dyDescent="0.25">
      <c r="A80" s="40" t="s">
        <v>140</v>
      </c>
      <c r="B80" s="120">
        <v>222</v>
      </c>
      <c r="C80" s="121">
        <v>26</v>
      </c>
      <c r="D80" s="122">
        <v>40</v>
      </c>
      <c r="E80" s="122">
        <f t="shared" si="5"/>
        <v>50</v>
      </c>
      <c r="F80" s="126">
        <v>12.5</v>
      </c>
      <c r="G80" s="126">
        <v>12.5</v>
      </c>
      <c r="H80" s="126">
        <v>12.5</v>
      </c>
      <c r="I80" s="126">
        <v>12.5</v>
      </c>
    </row>
    <row r="81" spans="1:9" s="60" customFormat="1" x14ac:dyDescent="0.25">
      <c r="A81" s="115" t="s">
        <v>87</v>
      </c>
      <c r="B81" s="120">
        <v>196</v>
      </c>
      <c r="C81" s="121">
        <v>8</v>
      </c>
      <c r="D81" s="122">
        <v>15</v>
      </c>
      <c r="E81" s="122">
        <f t="shared" si="5"/>
        <v>25</v>
      </c>
      <c r="F81" s="123">
        <v>0</v>
      </c>
      <c r="G81" s="123">
        <v>4.5</v>
      </c>
      <c r="H81" s="123">
        <v>15.5</v>
      </c>
      <c r="I81" s="123">
        <v>5</v>
      </c>
    </row>
    <row r="82" spans="1:9" s="60" customFormat="1" ht="30" customHeight="1" x14ac:dyDescent="0.25">
      <c r="A82" s="103" t="s">
        <v>88</v>
      </c>
      <c r="B82" s="145">
        <v>200</v>
      </c>
      <c r="C82" s="98">
        <v>300</v>
      </c>
      <c r="D82" s="80">
        <v>300</v>
      </c>
      <c r="E82" s="122">
        <f t="shared" si="5"/>
        <v>371.2</v>
      </c>
      <c r="F82" s="77">
        <v>92.8</v>
      </c>
      <c r="G82" s="77">
        <v>92.8</v>
      </c>
      <c r="H82" s="77">
        <v>92.8</v>
      </c>
      <c r="I82" s="77">
        <v>92.8</v>
      </c>
    </row>
    <row r="83" spans="1:9" s="5" customFormat="1" ht="30" customHeight="1" x14ac:dyDescent="0.25">
      <c r="A83" s="43" t="s">
        <v>89</v>
      </c>
      <c r="B83" s="44">
        <v>210</v>
      </c>
      <c r="C83" s="129">
        <f>C84+C85+C86+C87+C88+C89+C90+C91+C92+C93+C94+C95+C96+C98+C99</f>
        <v>436.08000000000004</v>
      </c>
      <c r="D83" s="45">
        <v>537.4</v>
      </c>
      <c r="E83" s="45">
        <f>SUM(F83:I83)</f>
        <v>825.2</v>
      </c>
      <c r="F83" s="130">
        <f>F84+F85+F86+F87+F88+F89+F90+F91+F92+F93+F94+F95+F96+F98+F99+F97</f>
        <v>111.05000000000001</v>
      </c>
      <c r="G83" s="130">
        <f t="shared" ref="G83:I83" si="7">G84+G85+G86+G87+G88+G89+G90+G91+G92+G93+G94+G95+G96+G98+G99+G97</f>
        <v>219.55000000000004</v>
      </c>
      <c r="H83" s="130">
        <f t="shared" si="7"/>
        <v>232.55000000000004</v>
      </c>
      <c r="I83" s="130">
        <f t="shared" si="7"/>
        <v>262.05</v>
      </c>
    </row>
    <row r="84" spans="1:9" s="114" customFormat="1" x14ac:dyDescent="0.25">
      <c r="A84" s="40" t="s">
        <v>90</v>
      </c>
      <c r="B84" s="10">
        <v>211</v>
      </c>
      <c r="C84" s="94">
        <v>80.319999999999993</v>
      </c>
      <c r="D84" s="37">
        <v>86.399999999999991</v>
      </c>
      <c r="E84" s="37">
        <f>F84+G84+H84+I84</f>
        <v>88</v>
      </c>
      <c r="F84" s="116">
        <v>22</v>
      </c>
      <c r="G84" s="116">
        <v>22</v>
      </c>
      <c r="H84" s="116">
        <v>22</v>
      </c>
      <c r="I84" s="116">
        <v>22</v>
      </c>
    </row>
    <row r="85" spans="1:9" s="60" customFormat="1" x14ac:dyDescent="0.25">
      <c r="A85" s="40" t="s">
        <v>91</v>
      </c>
      <c r="B85" s="10">
        <v>212</v>
      </c>
      <c r="C85" s="94">
        <v>15.6</v>
      </c>
      <c r="D85" s="37">
        <v>15.6</v>
      </c>
      <c r="E85" s="37">
        <f t="shared" ref="E85:E94" si="8">F85+G85+H85+I85</f>
        <v>16.399999999999999</v>
      </c>
      <c r="F85" s="117">
        <v>4.0999999999999996</v>
      </c>
      <c r="G85" s="117">
        <v>4.0999999999999996</v>
      </c>
      <c r="H85" s="117">
        <v>4.0999999999999996</v>
      </c>
      <c r="I85" s="117">
        <v>4.0999999999999996</v>
      </c>
    </row>
    <row r="86" spans="1:9" s="60" customFormat="1" x14ac:dyDescent="0.25">
      <c r="A86" s="40" t="s">
        <v>92</v>
      </c>
      <c r="B86" s="10">
        <v>213</v>
      </c>
      <c r="C86" s="94">
        <v>7.2</v>
      </c>
      <c r="D86" s="37">
        <v>22.8</v>
      </c>
      <c r="E86" s="37">
        <f t="shared" si="8"/>
        <v>24.8</v>
      </c>
      <c r="F86" s="117">
        <v>6.2</v>
      </c>
      <c r="G86" s="117">
        <v>6.2</v>
      </c>
      <c r="H86" s="117">
        <v>6.2</v>
      </c>
      <c r="I86" s="117">
        <v>6.2</v>
      </c>
    </row>
    <row r="87" spans="1:9" x14ac:dyDescent="0.25">
      <c r="A87" s="40" t="s">
        <v>93</v>
      </c>
      <c r="B87" s="10">
        <v>214</v>
      </c>
      <c r="C87" s="94">
        <v>13</v>
      </c>
      <c r="D87" s="37">
        <v>20</v>
      </c>
      <c r="E87" s="37">
        <f t="shared" si="8"/>
        <v>45</v>
      </c>
      <c r="F87" s="117">
        <v>0</v>
      </c>
      <c r="G87" s="117">
        <v>0</v>
      </c>
      <c r="H87" s="118">
        <v>45</v>
      </c>
      <c r="I87" s="117">
        <v>0</v>
      </c>
    </row>
    <row r="88" spans="1:9" s="124" customFormat="1" ht="15.75" x14ac:dyDescent="0.25">
      <c r="A88" s="119" t="s">
        <v>141</v>
      </c>
      <c r="B88" s="120">
        <v>215</v>
      </c>
      <c r="C88" s="121">
        <v>80</v>
      </c>
      <c r="D88" s="122">
        <v>155</v>
      </c>
      <c r="E88" s="122">
        <f t="shared" si="8"/>
        <v>190</v>
      </c>
      <c r="F88" s="123">
        <v>27.5</v>
      </c>
      <c r="G88" s="123">
        <v>57.5</v>
      </c>
      <c r="H88" s="123">
        <v>47.5</v>
      </c>
      <c r="I88" s="123">
        <v>57.5</v>
      </c>
    </row>
    <row r="89" spans="1:9" x14ac:dyDescent="0.25">
      <c r="A89" s="40" t="s">
        <v>139</v>
      </c>
      <c r="B89" s="10">
        <v>216</v>
      </c>
      <c r="C89" s="94">
        <v>90</v>
      </c>
      <c r="D89" s="37">
        <v>90</v>
      </c>
      <c r="E89" s="37">
        <f t="shared" si="8"/>
        <v>130</v>
      </c>
      <c r="F89" s="125">
        <v>32.5</v>
      </c>
      <c r="G89" s="125">
        <v>32.5</v>
      </c>
      <c r="H89" s="125">
        <v>32.5</v>
      </c>
      <c r="I89" s="125">
        <v>32.5</v>
      </c>
    </row>
    <row r="90" spans="1:9" x14ac:dyDescent="0.25">
      <c r="A90" s="40" t="s">
        <v>95</v>
      </c>
      <c r="B90" s="10">
        <v>217</v>
      </c>
      <c r="C90" s="94">
        <v>49</v>
      </c>
      <c r="D90" s="37">
        <v>49</v>
      </c>
      <c r="E90" s="37">
        <f>F90+G90+H90+I90</f>
        <v>90</v>
      </c>
      <c r="F90" s="126">
        <v>0</v>
      </c>
      <c r="G90" s="126">
        <v>0</v>
      </c>
      <c r="H90" s="127">
        <v>0</v>
      </c>
      <c r="I90" s="126">
        <v>90</v>
      </c>
    </row>
    <row r="91" spans="1:9" x14ac:dyDescent="0.25">
      <c r="A91" s="40" t="s">
        <v>96</v>
      </c>
      <c r="B91" s="10">
        <v>218</v>
      </c>
      <c r="C91" s="94">
        <v>23</v>
      </c>
      <c r="D91" s="37">
        <v>30</v>
      </c>
      <c r="E91" s="37">
        <f t="shared" si="8"/>
        <v>20</v>
      </c>
      <c r="F91" s="126">
        <v>0</v>
      </c>
      <c r="G91" s="126">
        <v>20</v>
      </c>
      <c r="H91" s="127">
        <v>0</v>
      </c>
      <c r="I91" s="126">
        <v>0</v>
      </c>
    </row>
    <row r="92" spans="1:9" s="60" customFormat="1" ht="31.5" x14ac:dyDescent="0.25">
      <c r="A92" s="40" t="s">
        <v>97</v>
      </c>
      <c r="B92" s="10">
        <v>219</v>
      </c>
      <c r="C92" s="94">
        <v>45.84</v>
      </c>
      <c r="D92" s="37">
        <v>90</v>
      </c>
      <c r="E92" s="37">
        <f t="shared" si="8"/>
        <v>90</v>
      </c>
      <c r="F92" s="126">
        <v>13.5</v>
      </c>
      <c r="G92" s="126">
        <v>27</v>
      </c>
      <c r="H92" s="126">
        <v>25</v>
      </c>
      <c r="I92" s="126">
        <v>24.5</v>
      </c>
    </row>
    <row r="93" spans="1:9" s="60" customFormat="1" ht="31.5" x14ac:dyDescent="0.25">
      <c r="A93" s="40" t="s">
        <v>143</v>
      </c>
      <c r="B93" s="10">
        <v>220</v>
      </c>
      <c r="C93" s="94">
        <v>1.3</v>
      </c>
      <c r="D93" s="37">
        <v>1</v>
      </c>
      <c r="E93" s="37">
        <f t="shared" si="8"/>
        <v>90</v>
      </c>
      <c r="F93" s="127">
        <v>0</v>
      </c>
      <c r="G93" s="127">
        <v>45</v>
      </c>
      <c r="H93" s="127">
        <v>45</v>
      </c>
      <c r="I93" s="127">
        <v>0</v>
      </c>
    </row>
    <row r="94" spans="1:9" s="60" customFormat="1" x14ac:dyDescent="0.25">
      <c r="A94" s="40" t="s">
        <v>99</v>
      </c>
      <c r="B94" s="10">
        <v>221</v>
      </c>
      <c r="C94" s="94">
        <v>25</v>
      </c>
      <c r="D94" s="37">
        <v>25</v>
      </c>
      <c r="E94" s="37">
        <f t="shared" si="8"/>
        <v>20</v>
      </c>
      <c r="F94" s="128">
        <v>0</v>
      </c>
      <c r="G94" s="128">
        <v>0</v>
      </c>
      <c r="H94" s="128">
        <v>0</v>
      </c>
      <c r="I94" s="128">
        <v>20</v>
      </c>
    </row>
    <row r="95" spans="1:9" s="60" customFormat="1" x14ac:dyDescent="0.25">
      <c r="A95" s="40" t="s">
        <v>142</v>
      </c>
      <c r="B95" s="10">
        <v>222</v>
      </c>
      <c r="C95" s="94">
        <v>4</v>
      </c>
      <c r="D95" s="37">
        <v>8</v>
      </c>
      <c r="E95" s="37">
        <f t="shared" ref="E95:E98" si="9">F95+G95+H95+I95</f>
        <v>10</v>
      </c>
      <c r="F95" s="126">
        <v>2.5</v>
      </c>
      <c r="G95" s="126">
        <v>2.5</v>
      </c>
      <c r="H95" s="126">
        <v>2.5</v>
      </c>
      <c r="I95" s="126">
        <v>2.5</v>
      </c>
    </row>
    <row r="96" spans="1:9" s="60" customFormat="1" x14ac:dyDescent="0.25">
      <c r="A96" s="40" t="s">
        <v>94</v>
      </c>
      <c r="B96" s="10">
        <v>223</v>
      </c>
      <c r="C96" s="94">
        <v>0.52</v>
      </c>
      <c r="D96" s="37">
        <v>3</v>
      </c>
      <c r="E96" s="37">
        <f t="shared" si="9"/>
        <v>3.2</v>
      </c>
      <c r="F96" s="126">
        <v>0.8</v>
      </c>
      <c r="G96" s="126">
        <v>0.8</v>
      </c>
      <c r="H96" s="126">
        <v>0.8</v>
      </c>
      <c r="I96" s="126">
        <v>0.8</v>
      </c>
    </row>
    <row r="97" spans="1:9" s="60" customFormat="1" x14ac:dyDescent="0.25">
      <c r="A97" s="40" t="s">
        <v>100</v>
      </c>
      <c r="B97" s="10">
        <v>224</v>
      </c>
      <c r="C97" s="94">
        <v>6.6</v>
      </c>
      <c r="D97" s="37">
        <v>6.6</v>
      </c>
      <c r="E97" s="37">
        <f t="shared" si="9"/>
        <v>6.6</v>
      </c>
      <c r="F97" s="126">
        <v>1.65</v>
      </c>
      <c r="G97" s="126">
        <v>1.65</v>
      </c>
      <c r="H97" s="126">
        <v>1.65</v>
      </c>
      <c r="I97" s="126">
        <v>1.65</v>
      </c>
    </row>
    <row r="98" spans="1:9" s="60" customFormat="1" x14ac:dyDescent="0.25">
      <c r="A98" s="40" t="s">
        <v>98</v>
      </c>
      <c r="B98" s="10">
        <v>225</v>
      </c>
      <c r="C98" s="94">
        <v>1.3</v>
      </c>
      <c r="D98" s="37">
        <v>1</v>
      </c>
      <c r="E98" s="37">
        <f t="shared" si="9"/>
        <v>1.2</v>
      </c>
      <c r="F98" s="127">
        <v>0.3</v>
      </c>
      <c r="G98" s="127">
        <v>0.3</v>
      </c>
      <c r="H98" s="127">
        <v>0.3</v>
      </c>
      <c r="I98" s="127">
        <v>0.3</v>
      </c>
    </row>
    <row r="99" spans="1:9" s="60" customFormat="1" x14ac:dyDescent="0.25">
      <c r="A99" s="191" t="s">
        <v>156</v>
      </c>
      <c r="B99" s="10">
        <v>226</v>
      </c>
      <c r="C99" s="94"/>
      <c r="D99" s="37"/>
      <c r="E99" s="37">
        <v>0</v>
      </c>
      <c r="F99" s="127">
        <v>0</v>
      </c>
      <c r="G99" s="127">
        <v>0</v>
      </c>
      <c r="H99" s="127">
        <v>0</v>
      </c>
      <c r="I99" s="127">
        <v>0</v>
      </c>
    </row>
    <row r="100" spans="1:9" s="60" customFormat="1" ht="94.15" customHeight="1" x14ac:dyDescent="0.25">
      <c r="A100" s="197" t="s">
        <v>151</v>
      </c>
      <c r="B100" s="195">
        <v>300</v>
      </c>
      <c r="C100" s="100">
        <f>C47</f>
        <v>1000</v>
      </c>
      <c r="D100" s="80">
        <v>1505.5</v>
      </c>
      <c r="E100" s="80">
        <f>SUM(F100:I100)</f>
        <v>2133.71</v>
      </c>
      <c r="F100" s="196">
        <f>F101+F109+F110+F111+F112+F108</f>
        <v>842.1</v>
      </c>
      <c r="G100" s="196">
        <f>G101+G109+G110+G111+G112+G108</f>
        <v>506.4</v>
      </c>
      <c r="H100" s="196">
        <f t="shared" ref="H100:I100" si="10">H101+H109+H110+H111+H112+H108</f>
        <v>145.4</v>
      </c>
      <c r="I100" s="196">
        <f t="shared" si="10"/>
        <v>639.80999999999995</v>
      </c>
    </row>
    <row r="101" spans="1:9" s="60" customFormat="1" ht="30" customHeight="1" x14ac:dyDescent="0.25">
      <c r="A101" s="194" t="s">
        <v>101</v>
      </c>
      <c r="B101" s="192">
        <v>301</v>
      </c>
      <c r="C101" s="99">
        <f>C102+C103</f>
        <v>630.4</v>
      </c>
      <c r="D101" s="37">
        <v>919.30000000000007</v>
      </c>
      <c r="E101" s="37">
        <f>E102+E103+E105+E106+E107+E104</f>
        <v>1549.2100000000003</v>
      </c>
      <c r="F101" s="193">
        <f>F102+F103+F105+F106+F107+F104</f>
        <v>592.1</v>
      </c>
      <c r="G101" s="193">
        <f t="shared" ref="G101:I101" si="11">G102+G103+G105+G106+G107+G104</f>
        <v>349.4</v>
      </c>
      <c r="H101" s="193">
        <f t="shared" si="11"/>
        <v>115.4</v>
      </c>
      <c r="I101" s="193">
        <f t="shared" si="11"/>
        <v>492.30999999999995</v>
      </c>
    </row>
    <row r="102" spans="1:9" s="60" customFormat="1" x14ac:dyDescent="0.25">
      <c r="A102" s="207" t="s">
        <v>160</v>
      </c>
      <c r="B102" s="210">
        <v>302</v>
      </c>
      <c r="C102" s="121">
        <v>90.8</v>
      </c>
      <c r="D102" s="211">
        <v>388.4</v>
      </c>
      <c r="E102" s="211">
        <f>F102+G102+H102+I102</f>
        <v>645.71</v>
      </c>
      <c r="F102" s="212">
        <v>252.7</v>
      </c>
      <c r="G102" s="212">
        <v>168</v>
      </c>
      <c r="H102" s="212">
        <v>75</v>
      </c>
      <c r="I102" s="212">
        <v>150.01</v>
      </c>
    </row>
    <row r="103" spans="1:9" s="60" customFormat="1" x14ac:dyDescent="0.25">
      <c r="A103" s="207" t="s">
        <v>144</v>
      </c>
      <c r="B103" s="391">
        <v>303</v>
      </c>
      <c r="C103" s="121">
        <v>539.6</v>
      </c>
      <c r="D103" s="211">
        <v>454.3</v>
      </c>
      <c r="E103" s="211">
        <f t="shared" ref="E103:E108" si="12">F103+G103+H103+I103</f>
        <v>726.4</v>
      </c>
      <c r="F103" s="212">
        <v>299</v>
      </c>
      <c r="G103" s="212">
        <v>141</v>
      </c>
      <c r="H103" s="212">
        <v>0</v>
      </c>
      <c r="I103" s="212">
        <v>286.39999999999998</v>
      </c>
    </row>
    <row r="104" spans="1:9" s="60" customFormat="1" x14ac:dyDescent="0.25">
      <c r="A104" s="207" t="s">
        <v>159</v>
      </c>
      <c r="B104" s="392"/>
      <c r="C104" s="121">
        <v>0</v>
      </c>
      <c r="D104" s="211">
        <v>0</v>
      </c>
      <c r="E104" s="211">
        <f t="shared" si="12"/>
        <v>101.9</v>
      </c>
      <c r="F104" s="212">
        <v>25.5</v>
      </c>
      <c r="G104" s="212">
        <v>25.5</v>
      </c>
      <c r="H104" s="212">
        <v>25.5</v>
      </c>
      <c r="I104" s="212">
        <v>25.4</v>
      </c>
    </row>
    <row r="105" spans="1:9" s="60" customFormat="1" x14ac:dyDescent="0.25">
      <c r="A105" s="208" t="s">
        <v>102</v>
      </c>
      <c r="B105" s="210">
        <v>304</v>
      </c>
      <c r="C105" s="121">
        <v>0</v>
      </c>
      <c r="D105" s="211">
        <v>31.6</v>
      </c>
      <c r="E105" s="211">
        <f t="shared" si="12"/>
        <v>35.200000000000003</v>
      </c>
      <c r="F105" s="212">
        <v>9.9</v>
      </c>
      <c r="G105" s="212">
        <v>9.9</v>
      </c>
      <c r="H105" s="212">
        <v>9.9</v>
      </c>
      <c r="I105" s="212">
        <v>5.5</v>
      </c>
    </row>
    <row r="106" spans="1:9" s="60" customFormat="1" x14ac:dyDescent="0.25">
      <c r="A106" s="207" t="s">
        <v>81</v>
      </c>
      <c r="B106" s="210">
        <v>305</v>
      </c>
      <c r="C106" s="121">
        <v>0</v>
      </c>
      <c r="D106" s="211">
        <v>20</v>
      </c>
      <c r="E106" s="211">
        <f t="shared" si="12"/>
        <v>20</v>
      </c>
      <c r="F106" s="212">
        <v>5</v>
      </c>
      <c r="G106" s="212">
        <v>5</v>
      </c>
      <c r="H106" s="212">
        <v>5</v>
      </c>
      <c r="I106" s="212">
        <v>5</v>
      </c>
    </row>
    <row r="107" spans="1:9" s="60" customFormat="1" x14ac:dyDescent="0.25">
      <c r="A107" s="209" t="s">
        <v>103</v>
      </c>
      <c r="B107" s="210">
        <v>306</v>
      </c>
      <c r="C107" s="121">
        <v>0</v>
      </c>
      <c r="D107" s="211">
        <v>25</v>
      </c>
      <c r="E107" s="211">
        <f t="shared" si="12"/>
        <v>20</v>
      </c>
      <c r="F107" s="212">
        <v>0</v>
      </c>
      <c r="G107" s="212">
        <v>0</v>
      </c>
      <c r="H107" s="212">
        <v>0</v>
      </c>
      <c r="I107" s="212">
        <v>20</v>
      </c>
    </row>
    <row r="108" spans="1:9" s="60" customFormat="1" ht="30.75" customHeight="1" x14ac:dyDescent="0.25">
      <c r="A108" s="198" t="s">
        <v>157</v>
      </c>
      <c r="B108" s="195">
        <v>307</v>
      </c>
      <c r="C108" s="199">
        <v>20</v>
      </c>
      <c r="D108" s="200">
        <v>0</v>
      </c>
      <c r="E108" s="200">
        <f t="shared" si="12"/>
        <v>0</v>
      </c>
      <c r="F108" s="201">
        <v>0</v>
      </c>
      <c r="G108" s="201">
        <v>0</v>
      </c>
      <c r="H108" s="201">
        <v>0</v>
      </c>
      <c r="I108" s="201">
        <v>0</v>
      </c>
    </row>
    <row r="109" spans="1:9" ht="37.5" customHeight="1" x14ac:dyDescent="0.25">
      <c r="A109" s="198" t="s">
        <v>158</v>
      </c>
      <c r="B109" s="192">
        <v>308</v>
      </c>
      <c r="C109" s="160">
        <v>279.60000000000002</v>
      </c>
      <c r="D109" s="161">
        <v>316.2</v>
      </c>
      <c r="E109" s="161">
        <f>F109+G109+H109+I109</f>
        <v>357.5</v>
      </c>
      <c r="F109" s="202">
        <v>120</v>
      </c>
      <c r="G109" s="202">
        <v>120</v>
      </c>
      <c r="H109" s="202">
        <v>0</v>
      </c>
      <c r="I109" s="202">
        <v>117.5</v>
      </c>
    </row>
    <row r="110" spans="1:9" ht="30" customHeight="1" x14ac:dyDescent="0.25">
      <c r="A110" s="203" t="s">
        <v>145</v>
      </c>
      <c r="B110" s="192">
        <v>309</v>
      </c>
      <c r="C110" s="160">
        <v>60</v>
      </c>
      <c r="D110" s="161">
        <v>60</v>
      </c>
      <c r="E110" s="161">
        <f t="shared" ref="E110:E112" si="13">F110+G110+H110+I110</f>
        <v>120</v>
      </c>
      <c r="F110" s="202">
        <v>30</v>
      </c>
      <c r="G110" s="202">
        <v>30</v>
      </c>
      <c r="H110" s="202">
        <v>30</v>
      </c>
      <c r="I110" s="202">
        <v>30</v>
      </c>
    </row>
    <row r="111" spans="1:9" ht="30" customHeight="1" x14ac:dyDescent="0.25">
      <c r="A111" s="203" t="s">
        <v>104</v>
      </c>
      <c r="B111" s="192">
        <v>310</v>
      </c>
      <c r="C111" s="160">
        <v>10</v>
      </c>
      <c r="D111" s="161">
        <v>10</v>
      </c>
      <c r="E111" s="161">
        <f t="shared" si="13"/>
        <v>7</v>
      </c>
      <c r="F111" s="202">
        <v>0</v>
      </c>
      <c r="G111" s="202">
        <v>7</v>
      </c>
      <c r="H111" s="202">
        <v>0</v>
      </c>
      <c r="I111" s="202">
        <v>0</v>
      </c>
    </row>
    <row r="112" spans="1:9" ht="30" customHeight="1" x14ac:dyDescent="0.25">
      <c r="A112" s="203" t="s">
        <v>105</v>
      </c>
      <c r="B112" s="192">
        <v>311</v>
      </c>
      <c r="C112" s="160">
        <v>0</v>
      </c>
      <c r="D112" s="161">
        <v>200</v>
      </c>
      <c r="E112" s="161">
        <f t="shared" si="13"/>
        <v>100</v>
      </c>
      <c r="F112" s="202">
        <v>100</v>
      </c>
      <c r="G112" s="202">
        <v>0</v>
      </c>
      <c r="H112" s="202">
        <v>0</v>
      </c>
      <c r="I112" s="202">
        <v>0</v>
      </c>
    </row>
    <row r="113" spans="1:9" s="105" customFormat="1" ht="20.25" x14ac:dyDescent="0.25">
      <c r="A113" s="213" t="s">
        <v>161</v>
      </c>
      <c r="B113" s="215">
        <v>320</v>
      </c>
      <c r="C113" s="106">
        <v>1275</v>
      </c>
      <c r="D113" s="80">
        <v>480.2</v>
      </c>
      <c r="E113" s="80">
        <f t="shared" ref="E113:E119" si="14">SUM(F113:I113)</f>
        <v>480.2</v>
      </c>
      <c r="F113" s="80">
        <f>SUM(F114:F119)</f>
        <v>134.1</v>
      </c>
      <c r="G113" s="80">
        <f>SUM(G114:G119)</f>
        <v>156.1</v>
      </c>
      <c r="H113" s="80">
        <f>SUM(H114:H119)</f>
        <v>140</v>
      </c>
      <c r="I113" s="80">
        <f>SUM(I114:I119)</f>
        <v>50</v>
      </c>
    </row>
    <row r="114" spans="1:9" s="60" customFormat="1" x14ac:dyDescent="0.25">
      <c r="A114" s="225" t="s">
        <v>162</v>
      </c>
      <c r="B114" s="216">
        <v>321</v>
      </c>
      <c r="C114" s="217">
        <v>0</v>
      </c>
      <c r="D114" s="214">
        <v>250.2</v>
      </c>
      <c r="E114" s="214">
        <f t="shared" si="14"/>
        <v>250.2</v>
      </c>
      <c r="F114" s="218">
        <v>74.099999999999994</v>
      </c>
      <c r="G114" s="218">
        <v>116.1</v>
      </c>
      <c r="H114" s="218">
        <v>60</v>
      </c>
      <c r="I114" s="218">
        <v>0</v>
      </c>
    </row>
    <row r="115" spans="1:9" s="60" customFormat="1" ht="31.5" x14ac:dyDescent="0.25">
      <c r="A115" s="119" t="s">
        <v>106</v>
      </c>
      <c r="B115" s="219">
        <v>322</v>
      </c>
      <c r="C115" s="220">
        <v>0</v>
      </c>
      <c r="D115" s="122">
        <v>230</v>
      </c>
      <c r="E115" s="122">
        <f t="shared" si="14"/>
        <v>230</v>
      </c>
      <c r="F115" s="221">
        <v>60</v>
      </c>
      <c r="G115" s="221">
        <v>40</v>
      </c>
      <c r="H115" s="221">
        <v>80</v>
      </c>
      <c r="I115" s="221">
        <v>50</v>
      </c>
    </row>
    <row r="116" spans="1:9" s="60" customFormat="1" x14ac:dyDescent="0.25">
      <c r="A116" s="225" t="s">
        <v>163</v>
      </c>
      <c r="B116" s="222">
        <v>323</v>
      </c>
      <c r="C116" s="220">
        <v>0</v>
      </c>
      <c r="D116" s="122"/>
      <c r="E116" s="122">
        <f t="shared" si="14"/>
        <v>0</v>
      </c>
      <c r="F116" s="221">
        <v>0</v>
      </c>
      <c r="G116" s="221">
        <v>0</v>
      </c>
      <c r="H116" s="221">
        <v>0</v>
      </c>
      <c r="I116" s="221">
        <v>0</v>
      </c>
    </row>
    <row r="117" spans="1:9" s="60" customFormat="1" x14ac:dyDescent="0.25">
      <c r="A117" s="225" t="s">
        <v>164</v>
      </c>
      <c r="B117" s="223">
        <v>324</v>
      </c>
      <c r="C117" s="217">
        <v>0</v>
      </c>
      <c r="D117" s="214">
        <v>0</v>
      </c>
      <c r="E117" s="214">
        <f t="shared" si="14"/>
        <v>0</v>
      </c>
      <c r="F117" s="218">
        <v>0</v>
      </c>
      <c r="G117" s="218">
        <v>0</v>
      </c>
      <c r="H117" s="218">
        <v>0</v>
      </c>
      <c r="I117" s="218">
        <v>0</v>
      </c>
    </row>
    <row r="118" spans="1:9" s="60" customFormat="1" x14ac:dyDescent="0.25">
      <c r="A118" s="119"/>
      <c r="B118" s="216">
        <v>325</v>
      </c>
      <c r="C118" s="217">
        <v>0</v>
      </c>
      <c r="D118" s="214">
        <v>0</v>
      </c>
      <c r="E118" s="214">
        <f t="shared" si="14"/>
        <v>0</v>
      </c>
      <c r="F118" s="218">
        <v>0</v>
      </c>
      <c r="G118" s="218">
        <v>0</v>
      </c>
      <c r="H118" s="218">
        <v>0</v>
      </c>
      <c r="I118" s="218">
        <v>0</v>
      </c>
    </row>
    <row r="119" spans="1:9" s="60" customFormat="1" x14ac:dyDescent="0.25">
      <c r="A119" s="168"/>
      <c r="B119" s="224">
        <v>326</v>
      </c>
      <c r="C119" s="217">
        <v>0</v>
      </c>
      <c r="D119" s="214">
        <v>0</v>
      </c>
      <c r="E119" s="214">
        <f t="shared" si="14"/>
        <v>0</v>
      </c>
      <c r="F119" s="218">
        <v>0</v>
      </c>
      <c r="G119" s="218">
        <v>0</v>
      </c>
      <c r="H119" s="218">
        <v>0</v>
      </c>
      <c r="I119" s="218">
        <v>0</v>
      </c>
    </row>
    <row r="120" spans="1:9" s="60" customFormat="1" x14ac:dyDescent="0.25">
      <c r="A120" s="132" t="s">
        <v>107</v>
      </c>
      <c r="B120" s="133"/>
      <c r="C120" s="133"/>
      <c r="D120" s="133"/>
      <c r="E120" s="133"/>
      <c r="F120" s="133"/>
      <c r="G120" s="133"/>
      <c r="H120" s="133"/>
      <c r="I120" s="134"/>
    </row>
    <row r="121" spans="1:9" s="60" customFormat="1" x14ac:dyDescent="0.25">
      <c r="A121" s="103" t="s">
        <v>108</v>
      </c>
      <c r="B121" s="97">
        <v>330</v>
      </c>
      <c r="C121" s="106"/>
      <c r="D121" s="80">
        <v>0</v>
      </c>
      <c r="E121" s="80">
        <f t="shared" ref="E121:E136" si="15">SUM(F121:I121)</f>
        <v>0</v>
      </c>
      <c r="F121" s="80">
        <f>SUM(F122:F125)</f>
        <v>0</v>
      </c>
      <c r="G121" s="80">
        <f>SUM(G122:G125)</f>
        <v>0</v>
      </c>
      <c r="H121" s="80">
        <f>SUM(H122:H125)</f>
        <v>0</v>
      </c>
      <c r="I121" s="80">
        <f>SUM(I122:I125)</f>
        <v>0</v>
      </c>
    </row>
    <row r="122" spans="1:9" s="60" customFormat="1" ht="19.5" x14ac:dyDescent="0.25">
      <c r="A122" s="205" t="s">
        <v>109</v>
      </c>
      <c r="B122" s="195">
        <v>340</v>
      </c>
      <c r="C122" s="106"/>
      <c r="D122" s="204">
        <v>0</v>
      </c>
      <c r="E122" s="204">
        <f t="shared" si="15"/>
        <v>0</v>
      </c>
      <c r="F122" s="79"/>
      <c r="G122" s="79"/>
      <c r="H122" s="79"/>
      <c r="I122" s="79"/>
    </row>
    <row r="123" spans="1:9" s="60" customFormat="1" ht="19.5" x14ac:dyDescent="0.25">
      <c r="A123" s="205" t="s">
        <v>110</v>
      </c>
      <c r="B123" s="195">
        <v>350</v>
      </c>
      <c r="C123" s="106"/>
      <c r="D123" s="204">
        <v>0</v>
      </c>
      <c r="E123" s="204">
        <f t="shared" si="15"/>
        <v>0</v>
      </c>
      <c r="F123" s="79"/>
      <c r="G123" s="79"/>
      <c r="H123" s="79"/>
      <c r="I123" s="79"/>
    </row>
    <row r="124" spans="1:9" s="60" customFormat="1" ht="19.5" x14ac:dyDescent="0.25">
      <c r="A124" s="205" t="s">
        <v>111</v>
      </c>
      <c r="B124" s="195">
        <v>360</v>
      </c>
      <c r="C124" s="106"/>
      <c r="D124" s="204">
        <v>0</v>
      </c>
      <c r="E124" s="204">
        <f t="shared" si="15"/>
        <v>0</v>
      </c>
      <c r="F124" s="79"/>
      <c r="G124" s="79"/>
      <c r="H124" s="79"/>
      <c r="I124" s="79"/>
    </row>
    <row r="125" spans="1:9" s="60" customFormat="1" x14ac:dyDescent="0.25">
      <c r="A125" s="103" t="s">
        <v>112</v>
      </c>
      <c r="B125" s="97">
        <v>370</v>
      </c>
      <c r="C125" s="106"/>
      <c r="D125" s="204">
        <v>0</v>
      </c>
      <c r="E125" s="204">
        <f t="shared" si="15"/>
        <v>0</v>
      </c>
      <c r="F125" s="79"/>
      <c r="G125" s="79"/>
      <c r="H125" s="79"/>
      <c r="I125" s="79"/>
    </row>
    <row r="126" spans="1:9" s="60" customFormat="1" x14ac:dyDescent="0.25">
      <c r="A126" s="103" t="s">
        <v>113</v>
      </c>
      <c r="B126" s="97">
        <v>380</v>
      </c>
      <c r="C126" s="106"/>
      <c r="D126" s="80">
        <v>0</v>
      </c>
      <c r="E126" s="80">
        <f t="shared" si="15"/>
        <v>0</v>
      </c>
      <c r="F126" s="80">
        <f>SUM(F127:F130)</f>
        <v>0</v>
      </c>
      <c r="G126" s="80">
        <f>SUM(G127:G130)</f>
        <v>0</v>
      </c>
      <c r="H126" s="80">
        <f>SUM(H127:H130)</f>
        <v>0</v>
      </c>
      <c r="I126" s="80">
        <f>SUM(I127:I130)</f>
        <v>0</v>
      </c>
    </row>
    <row r="127" spans="1:9" s="60" customFormat="1" ht="19.5" x14ac:dyDescent="0.25">
      <c r="A127" s="205" t="s">
        <v>109</v>
      </c>
      <c r="B127" s="195">
        <v>390</v>
      </c>
      <c r="C127" s="106"/>
      <c r="D127" s="204">
        <v>0</v>
      </c>
      <c r="E127" s="204">
        <f t="shared" si="15"/>
        <v>0</v>
      </c>
      <c r="F127" s="79"/>
      <c r="G127" s="79"/>
      <c r="H127" s="79"/>
      <c r="I127" s="79"/>
    </row>
    <row r="128" spans="1:9" s="60" customFormat="1" ht="19.5" x14ac:dyDescent="0.25">
      <c r="A128" s="205" t="s">
        <v>110</v>
      </c>
      <c r="B128" s="195">
        <v>400</v>
      </c>
      <c r="C128" s="100"/>
      <c r="D128" s="204">
        <v>0</v>
      </c>
      <c r="E128" s="204">
        <f t="shared" si="15"/>
        <v>0</v>
      </c>
      <c r="F128" s="79"/>
      <c r="G128" s="79"/>
      <c r="H128" s="79"/>
      <c r="I128" s="79"/>
    </row>
    <row r="129" spans="1:9" s="60" customFormat="1" ht="19.5" x14ac:dyDescent="0.25">
      <c r="A129" s="205" t="s">
        <v>111</v>
      </c>
      <c r="B129" s="195">
        <v>410</v>
      </c>
      <c r="C129" s="100"/>
      <c r="D129" s="204">
        <v>0</v>
      </c>
      <c r="E129" s="204">
        <f t="shared" si="15"/>
        <v>0</v>
      </c>
      <c r="F129" s="79"/>
      <c r="G129" s="79"/>
      <c r="H129" s="79"/>
      <c r="I129" s="79"/>
    </row>
    <row r="130" spans="1:9" s="60" customFormat="1" x14ac:dyDescent="0.25">
      <c r="A130" s="103" t="s">
        <v>114</v>
      </c>
      <c r="B130" s="97">
        <v>420</v>
      </c>
      <c r="C130" s="100"/>
      <c r="D130" s="204">
        <v>0</v>
      </c>
      <c r="E130" s="204">
        <f t="shared" si="15"/>
        <v>0</v>
      </c>
      <c r="F130" s="79"/>
      <c r="G130" s="79"/>
      <c r="H130" s="79"/>
      <c r="I130" s="79"/>
    </row>
    <row r="131" spans="1:9" s="108" customFormat="1" x14ac:dyDescent="0.25">
      <c r="A131" s="226" t="s">
        <v>167</v>
      </c>
      <c r="B131" s="107">
        <v>120</v>
      </c>
      <c r="C131" s="98">
        <v>1000</v>
      </c>
      <c r="D131" s="104">
        <v>1505.5</v>
      </c>
      <c r="E131" s="104">
        <f t="shared" si="15"/>
        <v>2133.71</v>
      </c>
      <c r="F131" s="77">
        <f>F100</f>
        <v>842.1</v>
      </c>
      <c r="G131" s="77">
        <f>G100</f>
        <v>506.4</v>
      </c>
      <c r="H131" s="77">
        <f>H100</f>
        <v>145.4</v>
      </c>
      <c r="I131" s="77">
        <f>I100</f>
        <v>639.80999999999995</v>
      </c>
    </row>
    <row r="132" spans="1:9" s="60" customFormat="1" x14ac:dyDescent="0.25">
      <c r="A132" s="168" t="s">
        <v>169</v>
      </c>
      <c r="B132" s="109">
        <v>430</v>
      </c>
      <c r="C132" s="106">
        <v>30591.200000000001</v>
      </c>
      <c r="D132" s="83">
        <v>28366.705000000002</v>
      </c>
      <c r="E132" s="83">
        <f t="shared" si="15"/>
        <v>22256.600000000002</v>
      </c>
      <c r="F132" s="229">
        <f>F39</f>
        <v>5564.1</v>
      </c>
      <c r="G132" s="229">
        <f>G39</f>
        <v>5564.1</v>
      </c>
      <c r="H132" s="229">
        <f>H39</f>
        <v>5564.2</v>
      </c>
      <c r="I132" s="229">
        <f>I39</f>
        <v>5564.2</v>
      </c>
    </row>
    <row r="133" spans="1:9" s="60" customFormat="1" x14ac:dyDescent="0.25">
      <c r="A133" s="168" t="s">
        <v>168</v>
      </c>
      <c r="B133" s="229">
        <f t="shared" ref="B133:E133" si="16">B131+B132</f>
        <v>550</v>
      </c>
      <c r="C133" s="229">
        <f t="shared" si="16"/>
        <v>31591.200000000001</v>
      </c>
      <c r="D133" s="230">
        <f t="shared" si="16"/>
        <v>29872.205000000002</v>
      </c>
      <c r="E133" s="230">
        <f t="shared" si="16"/>
        <v>24390.31</v>
      </c>
      <c r="F133" s="229">
        <f>F131+F132</f>
        <v>6406.2000000000007</v>
      </c>
      <c r="G133" s="229">
        <f t="shared" ref="G133:I133" si="17">G131+G132</f>
        <v>6070.5</v>
      </c>
      <c r="H133" s="229">
        <f t="shared" si="17"/>
        <v>5709.5999999999995</v>
      </c>
      <c r="I133" s="229">
        <f t="shared" si="17"/>
        <v>6204.01</v>
      </c>
    </row>
    <row r="134" spans="1:9" s="60" customFormat="1" x14ac:dyDescent="0.25">
      <c r="A134" s="146" t="s">
        <v>166</v>
      </c>
      <c r="B134" s="166">
        <v>440</v>
      </c>
      <c r="C134" s="227">
        <v>30590.080000000002</v>
      </c>
      <c r="D134" s="228">
        <v>28366.7</v>
      </c>
      <c r="E134" s="228">
        <f t="shared" si="15"/>
        <v>2133.71</v>
      </c>
      <c r="F134" s="131">
        <f>F100</f>
        <v>842.1</v>
      </c>
      <c r="G134" s="131">
        <f t="shared" ref="G134:I134" si="18">G100</f>
        <v>506.4</v>
      </c>
      <c r="H134" s="131">
        <f t="shared" si="18"/>
        <v>145.4</v>
      </c>
      <c r="I134" s="131">
        <f t="shared" si="18"/>
        <v>639.80999999999995</v>
      </c>
    </row>
    <row r="135" spans="1:9" s="105" customFormat="1" ht="20.25" x14ac:dyDescent="0.25">
      <c r="A135" s="146" t="s">
        <v>170</v>
      </c>
      <c r="B135" s="166"/>
      <c r="C135" s="227"/>
      <c r="D135" s="228">
        <v>29872.204999999998</v>
      </c>
      <c r="E135" s="228">
        <f t="shared" si="15"/>
        <v>26701.310000000005</v>
      </c>
      <c r="F135" s="131">
        <f>F53+F54+F55+F61+F75+F83+F113</f>
        <v>6352.9500000000007</v>
      </c>
      <c r="G135" s="131">
        <f t="shared" ref="G135:I135" si="19">G53+G54+G55+G61+G75+G83+G113</f>
        <v>6738.1200000000017</v>
      </c>
      <c r="H135" s="131">
        <f t="shared" si="19"/>
        <v>6778.52</v>
      </c>
      <c r="I135" s="131">
        <f t="shared" si="19"/>
        <v>6831.7200000000012</v>
      </c>
    </row>
    <row r="136" spans="1:9" s="60" customFormat="1" x14ac:dyDescent="0.25">
      <c r="A136" s="146" t="s">
        <v>165</v>
      </c>
      <c r="B136" s="206"/>
      <c r="C136" s="94"/>
      <c r="D136" s="228">
        <v>29872.2</v>
      </c>
      <c r="E136" s="228">
        <f t="shared" si="15"/>
        <v>28835.020000000004</v>
      </c>
      <c r="F136" s="231">
        <f>F134+F135</f>
        <v>7195.0500000000011</v>
      </c>
      <c r="G136" s="231">
        <f t="shared" ref="G136:I136" si="20">G134+G135</f>
        <v>7244.5200000000013</v>
      </c>
      <c r="H136" s="231">
        <f t="shared" si="20"/>
        <v>6923.92</v>
      </c>
      <c r="I136" s="231">
        <f t="shared" si="20"/>
        <v>7471.5300000000007</v>
      </c>
    </row>
    <row r="137" spans="1:9" s="60" customFormat="1" ht="30" customHeight="1" x14ac:dyDescent="0.25">
      <c r="A137" s="232" t="s">
        <v>171</v>
      </c>
      <c r="B137" s="110"/>
      <c r="C137" s="111"/>
      <c r="D137" s="112"/>
      <c r="E137" s="77">
        <f>E136-E133-E45</f>
        <v>1444.7100000000028</v>
      </c>
      <c r="F137" s="77"/>
      <c r="G137" s="77"/>
      <c r="H137" s="77"/>
      <c r="I137" s="77"/>
    </row>
    <row r="138" spans="1:9" s="60" customFormat="1" x14ac:dyDescent="0.25">
      <c r="A138" s="421" t="s">
        <v>115</v>
      </c>
      <c r="B138" s="422"/>
      <c r="C138" s="113"/>
      <c r="D138" s="84"/>
      <c r="E138" s="84"/>
      <c r="F138" s="84" t="s">
        <v>116</v>
      </c>
      <c r="G138" s="84" t="s">
        <v>117</v>
      </c>
      <c r="H138" s="84" t="s">
        <v>118</v>
      </c>
      <c r="I138" s="84" t="s">
        <v>119</v>
      </c>
    </row>
    <row r="139" spans="1:9" s="60" customFormat="1" x14ac:dyDescent="0.25">
      <c r="A139" s="102" t="s">
        <v>120</v>
      </c>
      <c r="B139" s="107">
        <v>900</v>
      </c>
      <c r="C139" s="98">
        <v>140</v>
      </c>
      <c r="D139" s="86">
        <v>120</v>
      </c>
      <c r="E139" s="86">
        <v>120</v>
      </c>
      <c r="F139" s="85">
        <v>120</v>
      </c>
      <c r="G139" s="85">
        <v>120</v>
      </c>
      <c r="H139" s="85">
        <v>120</v>
      </c>
      <c r="I139" s="85">
        <v>120</v>
      </c>
    </row>
    <row r="140" spans="1:9" s="60" customFormat="1" x14ac:dyDescent="0.25">
      <c r="A140" s="102" t="s">
        <v>121</v>
      </c>
      <c r="B140" s="107">
        <v>910</v>
      </c>
      <c r="C140" s="98"/>
      <c r="D140" s="86"/>
      <c r="E140" s="86"/>
      <c r="F140" s="77"/>
      <c r="G140" s="77"/>
      <c r="H140" s="77"/>
      <c r="I140" s="77"/>
    </row>
    <row r="141" spans="1:9" s="60" customFormat="1" x14ac:dyDescent="0.25">
      <c r="A141" s="102" t="s">
        <v>122</v>
      </c>
      <c r="B141" s="107">
        <v>920</v>
      </c>
      <c r="C141" s="98"/>
      <c r="D141" s="86"/>
      <c r="E141" s="86"/>
      <c r="F141" s="86"/>
      <c r="G141" s="86"/>
      <c r="H141" s="86"/>
      <c r="I141" s="86"/>
    </row>
    <row r="142" spans="1:9" s="60" customFormat="1" x14ac:dyDescent="0.25">
      <c r="A142" s="102" t="s">
        <v>123</v>
      </c>
      <c r="B142" s="107">
        <v>930</v>
      </c>
      <c r="C142" s="98"/>
      <c r="D142" s="86"/>
      <c r="E142" s="86"/>
      <c r="F142" s="86"/>
      <c r="G142" s="86"/>
      <c r="H142" s="86"/>
      <c r="I142" s="86"/>
    </row>
    <row r="143" spans="1:9" s="60" customFormat="1" x14ac:dyDescent="0.25">
      <c r="A143" s="102" t="s">
        <v>124</v>
      </c>
      <c r="B143" s="107">
        <v>940</v>
      </c>
      <c r="C143" s="98"/>
      <c r="D143" s="87"/>
      <c r="E143" s="87"/>
      <c r="F143" s="87"/>
      <c r="G143" s="87"/>
      <c r="H143" s="87"/>
      <c r="I143" s="87"/>
    </row>
    <row r="144" spans="1:9" s="60" customFormat="1" x14ac:dyDescent="0.25">
      <c r="A144" s="102" t="s">
        <v>125</v>
      </c>
      <c r="B144" s="107">
        <v>950</v>
      </c>
      <c r="C144" s="98"/>
      <c r="D144" s="86"/>
      <c r="E144" s="86"/>
      <c r="F144" s="86"/>
      <c r="G144" s="86"/>
      <c r="H144" s="86"/>
      <c r="I144" s="86"/>
    </row>
    <row r="145" spans="1:9" ht="9.75" customHeight="1" x14ac:dyDescent="0.25">
      <c r="A145" s="47"/>
      <c r="C145" s="50"/>
      <c r="D145" s="50"/>
      <c r="E145" s="51"/>
      <c r="F145" s="88"/>
      <c r="G145" s="88"/>
      <c r="H145" s="88"/>
      <c r="I145" s="88"/>
    </row>
    <row r="146" spans="1:9" ht="20.100000000000001" customHeight="1" x14ac:dyDescent="0.25">
      <c r="A146" s="47" t="s">
        <v>126</v>
      </c>
      <c r="B146" s="48"/>
      <c r="C146" s="53"/>
      <c r="D146" s="53"/>
      <c r="E146" s="54"/>
      <c r="F146" s="88"/>
      <c r="G146" s="423" t="s">
        <v>48</v>
      </c>
      <c r="H146" s="423"/>
      <c r="I146" s="423"/>
    </row>
    <row r="147" spans="1:9" ht="20.100000000000001" customHeight="1" x14ac:dyDescent="0.25">
      <c r="A147" s="52" t="s">
        <v>127</v>
      </c>
      <c r="B147" s="1"/>
      <c r="C147" s="393" t="s">
        <v>128</v>
      </c>
      <c r="D147" s="393"/>
      <c r="E147" s="393"/>
      <c r="F147" s="393"/>
      <c r="G147" s="424" t="s">
        <v>129</v>
      </c>
      <c r="H147" s="424"/>
      <c r="I147" s="424"/>
    </row>
    <row r="148" spans="1:9" ht="20.100000000000001" customHeight="1" x14ac:dyDescent="0.25">
      <c r="A148" s="52"/>
      <c r="B148" s="1"/>
      <c r="C148" s="52"/>
      <c r="D148" s="52"/>
      <c r="E148" s="52"/>
      <c r="F148" s="89"/>
      <c r="G148" s="90"/>
      <c r="H148" s="90"/>
      <c r="I148" s="90"/>
    </row>
    <row r="149" spans="1:9" ht="20.100000000000001" customHeight="1" x14ac:dyDescent="0.25">
      <c r="A149" s="52"/>
      <c r="B149" s="1"/>
      <c r="C149" s="52"/>
      <c r="D149" s="52"/>
      <c r="E149" s="52"/>
      <c r="F149" s="89"/>
      <c r="G149" s="90"/>
      <c r="H149" s="90"/>
      <c r="I149" s="90"/>
    </row>
    <row r="150" spans="1:9" ht="20.100000000000001" customHeight="1" x14ac:dyDescent="0.25">
      <c r="A150" s="47"/>
      <c r="C150" s="53"/>
      <c r="D150" s="53"/>
      <c r="E150" s="54"/>
      <c r="F150" s="88"/>
      <c r="G150" s="416" t="s">
        <v>130</v>
      </c>
      <c r="H150" s="416"/>
      <c r="I150" s="416"/>
    </row>
    <row r="151" spans="1:9" x14ac:dyDescent="0.25">
      <c r="A151" s="55" t="s">
        <v>131</v>
      </c>
      <c r="C151" s="393" t="s">
        <v>128</v>
      </c>
      <c r="D151" s="393"/>
      <c r="E151" s="393"/>
      <c r="F151" s="393"/>
      <c r="G151" s="417" t="s">
        <v>129</v>
      </c>
      <c r="H151" s="417"/>
      <c r="I151" s="417"/>
    </row>
    <row r="152" spans="1:9" x14ac:dyDescent="0.25">
      <c r="A152" s="47" t="s">
        <v>132</v>
      </c>
      <c r="C152" s="49"/>
      <c r="D152" s="49"/>
      <c r="E152" s="50"/>
      <c r="F152" s="88"/>
      <c r="G152" s="88"/>
      <c r="H152" s="88"/>
      <c r="I152" s="88"/>
    </row>
    <row r="153" spans="1:9" x14ac:dyDescent="0.25">
      <c r="A153" s="47"/>
      <c r="C153" s="50"/>
      <c r="D153" s="50"/>
      <c r="E153" s="51"/>
      <c r="F153" s="88"/>
      <c r="G153" s="88"/>
      <c r="H153" s="88"/>
      <c r="I153" s="88"/>
    </row>
    <row r="154" spans="1:9" x14ac:dyDescent="0.25">
      <c r="A154" s="47"/>
      <c r="C154" s="50"/>
      <c r="D154" s="50"/>
      <c r="E154" s="51"/>
      <c r="F154" s="88"/>
      <c r="G154" s="88"/>
      <c r="H154" s="88"/>
      <c r="I154" s="88"/>
    </row>
    <row r="155" spans="1:9" x14ac:dyDescent="0.25">
      <c r="A155" s="47"/>
      <c r="C155" s="50"/>
      <c r="D155" s="50"/>
      <c r="E155" s="51" t="s">
        <v>44</v>
      </c>
      <c r="F155" s="88"/>
      <c r="G155" s="88"/>
      <c r="H155" s="88"/>
      <c r="I155" s="88"/>
    </row>
    <row r="156" spans="1:9" x14ac:dyDescent="0.25">
      <c r="A156" s="47"/>
      <c r="C156" s="50"/>
      <c r="D156" s="50"/>
      <c r="E156" s="51"/>
      <c r="F156" s="88"/>
      <c r="G156" s="88"/>
      <c r="H156" s="88"/>
      <c r="I156" s="88"/>
    </row>
    <row r="157" spans="1:9" x14ac:dyDescent="0.25">
      <c r="A157" s="47"/>
      <c r="C157" s="50"/>
      <c r="D157" s="50"/>
      <c r="E157" s="51"/>
      <c r="F157" s="88"/>
      <c r="G157" s="88"/>
      <c r="H157" s="88"/>
      <c r="I157" s="88"/>
    </row>
    <row r="158" spans="1:9" x14ac:dyDescent="0.25">
      <c r="A158" s="47"/>
      <c r="C158" s="50"/>
      <c r="D158" s="50"/>
      <c r="E158" s="51"/>
      <c r="F158" s="88"/>
      <c r="G158" s="88"/>
      <c r="H158" s="88"/>
      <c r="I158" s="88"/>
    </row>
    <row r="159" spans="1:9" x14ac:dyDescent="0.25">
      <c r="A159" s="47"/>
      <c r="C159" s="50"/>
      <c r="D159" s="50"/>
      <c r="E159" s="51"/>
      <c r="F159" s="88"/>
      <c r="G159" s="88"/>
      <c r="H159" s="88"/>
      <c r="I159" s="88"/>
    </row>
    <row r="160" spans="1:9" x14ac:dyDescent="0.25">
      <c r="A160" s="47"/>
      <c r="C160" s="50"/>
      <c r="D160" s="50"/>
      <c r="E160" s="51"/>
      <c r="F160" s="88"/>
      <c r="G160" s="88"/>
      <c r="H160" s="88"/>
      <c r="I160" s="88"/>
    </row>
    <row r="161" spans="1:9" x14ac:dyDescent="0.25">
      <c r="A161" s="47"/>
      <c r="C161" s="50"/>
      <c r="D161" s="50"/>
      <c r="E161" s="51"/>
      <c r="F161" s="88"/>
      <c r="G161" s="88"/>
      <c r="H161" s="88"/>
      <c r="I161" s="88"/>
    </row>
    <row r="162" spans="1:9" x14ac:dyDescent="0.25">
      <c r="A162" s="47"/>
      <c r="C162" s="50"/>
      <c r="D162" s="50"/>
      <c r="E162" s="51"/>
      <c r="F162" s="88"/>
      <c r="G162" s="88"/>
      <c r="H162" s="88"/>
      <c r="I162" s="88"/>
    </row>
    <row r="163" spans="1:9" x14ac:dyDescent="0.25">
      <c r="A163" s="47"/>
      <c r="C163" s="50"/>
      <c r="D163" s="50"/>
      <c r="E163" s="51"/>
      <c r="F163" s="88"/>
      <c r="G163" s="88"/>
      <c r="H163" s="88"/>
      <c r="I163" s="88"/>
    </row>
    <row r="164" spans="1:9" x14ac:dyDescent="0.25">
      <c r="A164" s="47"/>
      <c r="C164" s="50"/>
      <c r="D164" s="50"/>
      <c r="E164" s="51"/>
      <c r="F164" s="88"/>
      <c r="G164" s="88"/>
      <c r="H164" s="88"/>
      <c r="I164" s="88"/>
    </row>
    <row r="165" spans="1:9" x14ac:dyDescent="0.25">
      <c r="A165" s="47"/>
      <c r="C165" s="50"/>
      <c r="D165" s="50"/>
      <c r="E165" s="51"/>
      <c r="F165" s="88"/>
      <c r="G165" s="88"/>
      <c r="H165" s="88"/>
      <c r="I165" s="88"/>
    </row>
    <row r="166" spans="1:9" x14ac:dyDescent="0.25">
      <c r="A166" s="47"/>
      <c r="C166" s="50"/>
      <c r="D166" s="50"/>
      <c r="E166" s="51"/>
      <c r="F166" s="88"/>
      <c r="G166" s="88"/>
      <c r="H166" s="88"/>
      <c r="I166" s="88"/>
    </row>
    <row r="167" spans="1:9" x14ac:dyDescent="0.25">
      <c r="A167" s="47"/>
      <c r="C167" s="50"/>
      <c r="D167" s="50"/>
      <c r="E167" s="51"/>
      <c r="F167" s="88"/>
      <c r="G167" s="88"/>
      <c r="H167" s="88"/>
      <c r="I167" s="88"/>
    </row>
    <row r="168" spans="1:9" x14ac:dyDescent="0.25">
      <c r="A168" s="47"/>
      <c r="C168" s="50"/>
      <c r="D168" s="50"/>
      <c r="E168" s="51"/>
      <c r="F168" s="88"/>
      <c r="G168" s="88"/>
      <c r="H168" s="88"/>
      <c r="I168" s="88"/>
    </row>
    <row r="169" spans="1:9" x14ac:dyDescent="0.25">
      <c r="A169" s="47"/>
      <c r="C169" s="50"/>
      <c r="D169" s="50"/>
      <c r="E169" s="51"/>
      <c r="F169" s="88"/>
      <c r="G169" s="88"/>
      <c r="H169" s="88"/>
      <c r="I169" s="88"/>
    </row>
    <row r="170" spans="1:9" x14ac:dyDescent="0.25">
      <c r="A170" s="47"/>
      <c r="C170" s="50"/>
      <c r="D170" s="50"/>
      <c r="E170" s="51"/>
      <c r="F170" s="88"/>
      <c r="G170" s="88"/>
      <c r="H170" s="88"/>
      <c r="I170" s="88"/>
    </row>
    <row r="171" spans="1:9" x14ac:dyDescent="0.25">
      <c r="A171" s="47"/>
      <c r="C171" s="50"/>
      <c r="D171" s="50"/>
      <c r="E171" s="51"/>
      <c r="F171" s="88"/>
      <c r="G171" s="88"/>
      <c r="H171" s="88"/>
      <c r="I171" s="88"/>
    </row>
    <row r="172" spans="1:9" x14ac:dyDescent="0.25">
      <c r="A172" s="47"/>
      <c r="C172" s="50"/>
      <c r="D172" s="50"/>
      <c r="E172" s="51"/>
      <c r="F172" s="88"/>
      <c r="G172" s="88"/>
      <c r="H172" s="88"/>
      <c r="I172" s="88"/>
    </row>
    <row r="173" spans="1:9" x14ac:dyDescent="0.25">
      <c r="A173" s="47"/>
      <c r="C173" s="50"/>
      <c r="D173" s="50"/>
      <c r="E173" s="51"/>
      <c r="F173" s="88"/>
      <c r="G173" s="88"/>
      <c r="H173" s="88"/>
      <c r="I173" s="88"/>
    </row>
    <row r="174" spans="1:9" x14ac:dyDescent="0.25">
      <c r="A174" s="47"/>
      <c r="C174" s="50"/>
      <c r="D174" s="50"/>
      <c r="E174" s="51"/>
      <c r="F174" s="88"/>
      <c r="G174" s="88"/>
      <c r="H174" s="88"/>
      <c r="I174" s="88"/>
    </row>
    <row r="175" spans="1:9" x14ac:dyDescent="0.25">
      <c r="A175" s="47"/>
      <c r="C175" s="50"/>
      <c r="D175" s="50"/>
      <c r="E175" s="51"/>
      <c r="F175" s="88"/>
      <c r="G175" s="88"/>
      <c r="H175" s="88"/>
      <c r="I175" s="88"/>
    </row>
    <row r="176" spans="1:9" x14ac:dyDescent="0.25">
      <c r="A176" s="47"/>
      <c r="C176" s="50"/>
      <c r="D176" s="50"/>
      <c r="E176" s="51"/>
      <c r="F176" s="88"/>
      <c r="G176" s="88"/>
      <c r="H176" s="88"/>
      <c r="I176" s="88"/>
    </row>
    <row r="177" spans="1:9" x14ac:dyDescent="0.25">
      <c r="A177" s="47"/>
      <c r="C177" s="50"/>
      <c r="D177" s="50"/>
      <c r="E177" s="51"/>
      <c r="F177" s="88"/>
      <c r="G177" s="88"/>
      <c r="H177" s="88"/>
      <c r="I177" s="88"/>
    </row>
    <row r="178" spans="1:9" x14ac:dyDescent="0.25">
      <c r="A178" s="47"/>
      <c r="C178" s="50"/>
      <c r="D178" s="50"/>
      <c r="E178" s="51"/>
      <c r="F178" s="88"/>
      <c r="G178" s="88"/>
      <c r="H178" s="88"/>
      <c r="I178" s="88"/>
    </row>
    <row r="179" spans="1:9" x14ac:dyDescent="0.25">
      <c r="A179" s="47"/>
      <c r="C179" s="50"/>
      <c r="D179" s="50"/>
      <c r="E179" s="51"/>
      <c r="F179" s="88"/>
      <c r="G179" s="88"/>
      <c r="H179" s="88"/>
      <c r="I179" s="88"/>
    </row>
    <row r="180" spans="1:9" x14ac:dyDescent="0.25">
      <c r="A180" s="47"/>
      <c r="C180" s="50"/>
      <c r="D180" s="50"/>
      <c r="E180" s="51"/>
      <c r="F180" s="88"/>
      <c r="G180" s="88"/>
      <c r="H180" s="88"/>
      <c r="I180" s="88"/>
    </row>
    <row r="181" spans="1:9" x14ac:dyDescent="0.25">
      <c r="A181" s="47"/>
      <c r="C181" s="50"/>
      <c r="D181" s="50"/>
      <c r="E181" s="51"/>
      <c r="F181" s="88"/>
      <c r="G181" s="88"/>
      <c r="H181" s="88"/>
      <c r="I181" s="88"/>
    </row>
    <row r="182" spans="1:9" x14ac:dyDescent="0.25">
      <c r="A182" s="47"/>
      <c r="C182" s="50"/>
      <c r="D182" s="50"/>
      <c r="E182" s="51"/>
      <c r="F182" s="88"/>
      <c r="G182" s="88"/>
      <c r="H182" s="88"/>
      <c r="I182" s="88"/>
    </row>
    <row r="183" spans="1:9" x14ac:dyDescent="0.25">
      <c r="A183" s="47"/>
      <c r="C183" s="50"/>
      <c r="D183" s="50"/>
      <c r="E183" s="51"/>
      <c r="F183" s="88"/>
      <c r="G183" s="88"/>
      <c r="H183" s="88"/>
      <c r="I183" s="88"/>
    </row>
    <row r="184" spans="1:9" x14ac:dyDescent="0.25">
      <c r="A184" s="47"/>
      <c r="C184" s="50"/>
      <c r="D184" s="50"/>
      <c r="E184" s="51"/>
      <c r="F184" s="88"/>
      <c r="G184" s="88"/>
      <c r="H184" s="88"/>
      <c r="I184" s="88"/>
    </row>
    <row r="185" spans="1:9" x14ac:dyDescent="0.25">
      <c r="A185" s="47"/>
      <c r="C185" s="50"/>
      <c r="D185" s="50"/>
      <c r="E185" s="51"/>
      <c r="F185" s="88"/>
      <c r="G185" s="88"/>
      <c r="H185" s="88"/>
      <c r="I185" s="88"/>
    </row>
    <row r="186" spans="1:9" x14ac:dyDescent="0.25">
      <c r="A186" s="47"/>
      <c r="C186" s="50"/>
      <c r="D186" s="50"/>
      <c r="E186" s="51"/>
      <c r="F186" s="88"/>
      <c r="G186" s="88"/>
      <c r="H186" s="88"/>
      <c r="I186" s="88"/>
    </row>
    <row r="187" spans="1:9" x14ac:dyDescent="0.25">
      <c r="A187" s="47"/>
      <c r="C187" s="50"/>
      <c r="D187" s="50"/>
      <c r="E187" s="51"/>
      <c r="F187" s="88"/>
      <c r="G187" s="88"/>
      <c r="H187" s="88"/>
      <c r="I187" s="88"/>
    </row>
    <row r="188" spans="1:9" x14ac:dyDescent="0.25">
      <c r="A188" s="47"/>
      <c r="C188" s="50"/>
      <c r="D188" s="50"/>
      <c r="E188" s="51"/>
      <c r="F188" s="88"/>
      <c r="G188" s="88"/>
      <c r="H188" s="88"/>
      <c r="I188" s="88"/>
    </row>
    <row r="189" spans="1:9" x14ac:dyDescent="0.25">
      <c r="A189" s="47"/>
      <c r="C189" s="50"/>
      <c r="D189" s="50"/>
      <c r="E189" s="51"/>
      <c r="F189" s="88"/>
      <c r="G189" s="88"/>
      <c r="H189" s="88"/>
      <c r="I189" s="88"/>
    </row>
    <row r="190" spans="1:9" x14ac:dyDescent="0.25">
      <c r="A190" s="47"/>
      <c r="C190" s="50"/>
      <c r="D190" s="50"/>
      <c r="E190" s="51"/>
      <c r="F190" s="88"/>
      <c r="G190" s="88"/>
      <c r="H190" s="88"/>
      <c r="I190" s="88"/>
    </row>
    <row r="191" spans="1:9" x14ac:dyDescent="0.25">
      <c r="A191" s="56"/>
    </row>
    <row r="192" spans="1:9" x14ac:dyDescent="0.25">
      <c r="A192" s="56"/>
    </row>
    <row r="193" spans="1:1" x14ac:dyDescent="0.25">
      <c r="A193" s="56"/>
    </row>
    <row r="194" spans="1:1" x14ac:dyDescent="0.25">
      <c r="A194" s="56"/>
    </row>
    <row r="195" spans="1:1" x14ac:dyDescent="0.25">
      <c r="A195" s="56"/>
    </row>
    <row r="196" spans="1:1" x14ac:dyDescent="0.25">
      <c r="A196" s="56"/>
    </row>
    <row r="197" spans="1:1" x14ac:dyDescent="0.25">
      <c r="A197" s="56"/>
    </row>
    <row r="198" spans="1:1" x14ac:dyDescent="0.25">
      <c r="A198" s="56"/>
    </row>
    <row r="199" spans="1:1" x14ac:dyDescent="0.25">
      <c r="A199" s="56"/>
    </row>
    <row r="200" spans="1:1" x14ac:dyDescent="0.25">
      <c r="A200" s="56"/>
    </row>
    <row r="201" spans="1:1" x14ac:dyDescent="0.25">
      <c r="A201" s="56"/>
    </row>
    <row r="202" spans="1:1" x14ac:dyDescent="0.25">
      <c r="A202" s="56"/>
    </row>
    <row r="203" spans="1:1" x14ac:dyDescent="0.25">
      <c r="A203" s="56"/>
    </row>
    <row r="204" spans="1:1" x14ac:dyDescent="0.25">
      <c r="A204" s="56"/>
    </row>
    <row r="205" spans="1:1" x14ac:dyDescent="0.25">
      <c r="A205" s="56"/>
    </row>
    <row r="206" spans="1:1" x14ac:dyDescent="0.25">
      <c r="A206" s="56"/>
    </row>
    <row r="207" spans="1:1" x14ac:dyDescent="0.25">
      <c r="A207" s="56"/>
    </row>
    <row r="208" spans="1:1" x14ac:dyDescent="0.25">
      <c r="A208" s="56"/>
    </row>
    <row r="209" spans="1:1" x14ac:dyDescent="0.25">
      <c r="A209" s="56"/>
    </row>
    <row r="210" spans="1:1" x14ac:dyDescent="0.25">
      <c r="A210" s="56"/>
    </row>
    <row r="211" spans="1:1" x14ac:dyDescent="0.25">
      <c r="A211" s="56"/>
    </row>
    <row r="212" spans="1:1" x14ac:dyDescent="0.25">
      <c r="A212" s="56"/>
    </row>
    <row r="213" spans="1:1" x14ac:dyDescent="0.25">
      <c r="A213" s="56"/>
    </row>
    <row r="214" spans="1:1" x14ac:dyDescent="0.25">
      <c r="A214" s="56"/>
    </row>
    <row r="215" spans="1:1" x14ac:dyDescent="0.25">
      <c r="A215" s="56"/>
    </row>
    <row r="216" spans="1:1" x14ac:dyDescent="0.25">
      <c r="A216" s="56"/>
    </row>
    <row r="217" spans="1:1" x14ac:dyDescent="0.25">
      <c r="A217" s="56"/>
    </row>
    <row r="218" spans="1:1" x14ac:dyDescent="0.25">
      <c r="A218" s="56"/>
    </row>
    <row r="219" spans="1:1" x14ac:dyDescent="0.25">
      <c r="A219" s="56"/>
    </row>
    <row r="220" spans="1:1" x14ac:dyDescent="0.25">
      <c r="A220" s="56"/>
    </row>
    <row r="221" spans="1:1" x14ac:dyDescent="0.25">
      <c r="A221" s="56"/>
    </row>
    <row r="222" spans="1:1" x14ac:dyDescent="0.25">
      <c r="A222" s="56"/>
    </row>
    <row r="223" spans="1:1" x14ac:dyDescent="0.25">
      <c r="A223" s="56"/>
    </row>
    <row r="224" spans="1:1" x14ac:dyDescent="0.25">
      <c r="A224" s="56"/>
    </row>
    <row r="225" spans="1:1" x14ac:dyDescent="0.25">
      <c r="A225" s="56"/>
    </row>
    <row r="226" spans="1:1" x14ac:dyDescent="0.25">
      <c r="A226" s="56"/>
    </row>
    <row r="227" spans="1:1" x14ac:dyDescent="0.25">
      <c r="A227" s="56"/>
    </row>
    <row r="228" spans="1:1" x14ac:dyDescent="0.25">
      <c r="A228" s="56"/>
    </row>
    <row r="229" spans="1:1" x14ac:dyDescent="0.25">
      <c r="A229" s="56"/>
    </row>
    <row r="230" spans="1:1" x14ac:dyDescent="0.25">
      <c r="A230" s="56"/>
    </row>
    <row r="231" spans="1:1" x14ac:dyDescent="0.25">
      <c r="A231" s="56"/>
    </row>
    <row r="232" spans="1:1" x14ac:dyDescent="0.25">
      <c r="A232" s="56"/>
    </row>
    <row r="233" spans="1:1" x14ac:dyDescent="0.25">
      <c r="A233" s="56"/>
    </row>
    <row r="234" spans="1:1" x14ac:dyDescent="0.25">
      <c r="A234" s="56"/>
    </row>
    <row r="235" spans="1:1" x14ac:dyDescent="0.25">
      <c r="A235" s="56"/>
    </row>
    <row r="236" spans="1:1" x14ac:dyDescent="0.25">
      <c r="A236" s="56"/>
    </row>
    <row r="237" spans="1:1" x14ac:dyDescent="0.25">
      <c r="A237" s="56"/>
    </row>
    <row r="238" spans="1:1" x14ac:dyDescent="0.25">
      <c r="A238" s="56"/>
    </row>
    <row r="239" spans="1:1" x14ac:dyDescent="0.25">
      <c r="A239" s="56"/>
    </row>
    <row r="240" spans="1:1" x14ac:dyDescent="0.25">
      <c r="A240" s="56"/>
    </row>
    <row r="241" spans="1:1" x14ac:dyDescent="0.25">
      <c r="A241" s="56"/>
    </row>
    <row r="242" spans="1:1" x14ac:dyDescent="0.25">
      <c r="A242" s="56"/>
    </row>
    <row r="243" spans="1:1" x14ac:dyDescent="0.25">
      <c r="A243" s="56"/>
    </row>
    <row r="244" spans="1:1" x14ac:dyDescent="0.25">
      <c r="A244" s="56"/>
    </row>
    <row r="245" spans="1:1" x14ac:dyDescent="0.25">
      <c r="A245" s="56"/>
    </row>
    <row r="246" spans="1:1" x14ac:dyDescent="0.25">
      <c r="A246" s="56"/>
    </row>
    <row r="247" spans="1:1" x14ac:dyDescent="0.25">
      <c r="A247" s="56"/>
    </row>
    <row r="248" spans="1:1" x14ac:dyDescent="0.25">
      <c r="A248" s="56"/>
    </row>
    <row r="249" spans="1:1" x14ac:dyDescent="0.25">
      <c r="A249" s="56"/>
    </row>
    <row r="250" spans="1:1" x14ac:dyDescent="0.25">
      <c r="A250" s="56"/>
    </row>
    <row r="251" spans="1:1" x14ac:dyDescent="0.25">
      <c r="A251" s="56"/>
    </row>
    <row r="252" spans="1:1" x14ac:dyDescent="0.25">
      <c r="A252" s="56"/>
    </row>
    <row r="253" spans="1:1" x14ac:dyDescent="0.25">
      <c r="A253" s="56"/>
    </row>
    <row r="254" spans="1:1" x14ac:dyDescent="0.25">
      <c r="A254" s="56"/>
    </row>
    <row r="255" spans="1:1" x14ac:dyDescent="0.25">
      <c r="A255" s="56"/>
    </row>
    <row r="256" spans="1:1" x14ac:dyDescent="0.25">
      <c r="A256" s="56"/>
    </row>
    <row r="257" spans="1:1" x14ac:dyDescent="0.25">
      <c r="A257" s="56"/>
    </row>
    <row r="258" spans="1:1" x14ac:dyDescent="0.25">
      <c r="A258" s="56"/>
    </row>
    <row r="259" spans="1:1" x14ac:dyDescent="0.25">
      <c r="A259" s="56"/>
    </row>
    <row r="260" spans="1:1" x14ac:dyDescent="0.25">
      <c r="A260" s="56"/>
    </row>
    <row r="261" spans="1:1" x14ac:dyDescent="0.25">
      <c r="A261" s="56"/>
    </row>
    <row r="262" spans="1:1" x14ac:dyDescent="0.25">
      <c r="A262" s="56"/>
    </row>
    <row r="263" spans="1:1" x14ac:dyDescent="0.25">
      <c r="A263" s="56"/>
    </row>
    <row r="264" spans="1:1" x14ac:dyDescent="0.25">
      <c r="A264" s="56"/>
    </row>
    <row r="265" spans="1:1" x14ac:dyDescent="0.25">
      <c r="A265" s="56"/>
    </row>
    <row r="266" spans="1:1" x14ac:dyDescent="0.25">
      <c r="A266" s="56"/>
    </row>
    <row r="267" spans="1:1" x14ac:dyDescent="0.25">
      <c r="A267" s="56"/>
    </row>
    <row r="268" spans="1:1" x14ac:dyDescent="0.25">
      <c r="A268" s="56"/>
    </row>
    <row r="269" spans="1:1" x14ac:dyDescent="0.25">
      <c r="A269" s="56"/>
    </row>
    <row r="270" spans="1:1" x14ac:dyDescent="0.25">
      <c r="A270" s="56"/>
    </row>
    <row r="271" spans="1:1" x14ac:dyDescent="0.25">
      <c r="A271" s="56"/>
    </row>
    <row r="272" spans="1:1" x14ac:dyDescent="0.25">
      <c r="A272" s="56"/>
    </row>
    <row r="273" spans="1:1" x14ac:dyDescent="0.25">
      <c r="A273" s="56"/>
    </row>
    <row r="274" spans="1:1" x14ac:dyDescent="0.25">
      <c r="A274" s="56"/>
    </row>
    <row r="275" spans="1:1" x14ac:dyDescent="0.25">
      <c r="A275" s="56"/>
    </row>
    <row r="276" spans="1:1" x14ac:dyDescent="0.25">
      <c r="A276" s="56"/>
    </row>
    <row r="277" spans="1:1" x14ac:dyDescent="0.25">
      <c r="A277" s="56"/>
    </row>
    <row r="278" spans="1:1" x14ac:dyDescent="0.25">
      <c r="A278" s="56"/>
    </row>
    <row r="279" spans="1:1" x14ac:dyDescent="0.25">
      <c r="A279" s="56"/>
    </row>
    <row r="280" spans="1:1" x14ac:dyDescent="0.25">
      <c r="A280" s="56"/>
    </row>
    <row r="281" spans="1:1" x14ac:dyDescent="0.25">
      <c r="A281" s="56"/>
    </row>
    <row r="282" spans="1:1" x14ac:dyDescent="0.25">
      <c r="A282" s="56"/>
    </row>
    <row r="283" spans="1:1" x14ac:dyDescent="0.25">
      <c r="A283" s="56"/>
    </row>
    <row r="284" spans="1:1" x14ac:dyDescent="0.25">
      <c r="A284" s="56"/>
    </row>
    <row r="285" spans="1:1" x14ac:dyDescent="0.25">
      <c r="A285" s="56"/>
    </row>
    <row r="286" spans="1:1" x14ac:dyDescent="0.25">
      <c r="A286" s="56"/>
    </row>
    <row r="287" spans="1:1" x14ac:dyDescent="0.25">
      <c r="A287" s="56"/>
    </row>
    <row r="288" spans="1:1" x14ac:dyDescent="0.25">
      <c r="A288" s="56"/>
    </row>
    <row r="289" spans="1:1" x14ac:dyDescent="0.25">
      <c r="A289" s="56"/>
    </row>
    <row r="290" spans="1:1" x14ac:dyDescent="0.25">
      <c r="A290" s="56"/>
    </row>
    <row r="291" spans="1:1" x14ac:dyDescent="0.25">
      <c r="A291" s="56"/>
    </row>
    <row r="292" spans="1:1" x14ac:dyDescent="0.25">
      <c r="A292" s="56"/>
    </row>
    <row r="293" spans="1:1" x14ac:dyDescent="0.25">
      <c r="A293" s="56"/>
    </row>
    <row r="294" spans="1:1" x14ac:dyDescent="0.25">
      <c r="A294" s="56"/>
    </row>
    <row r="295" spans="1:1" x14ac:dyDescent="0.25">
      <c r="A295" s="56"/>
    </row>
    <row r="296" spans="1:1" x14ac:dyDescent="0.25">
      <c r="A296" s="56"/>
    </row>
    <row r="297" spans="1:1" x14ac:dyDescent="0.25">
      <c r="A297" s="56"/>
    </row>
    <row r="298" spans="1:1" x14ac:dyDescent="0.25">
      <c r="A298" s="56"/>
    </row>
    <row r="299" spans="1:1" x14ac:dyDescent="0.25">
      <c r="A299" s="56"/>
    </row>
    <row r="300" spans="1:1" x14ac:dyDescent="0.25">
      <c r="A300" s="56"/>
    </row>
    <row r="301" spans="1:1" x14ac:dyDescent="0.25">
      <c r="A301" s="56"/>
    </row>
    <row r="302" spans="1:1" x14ac:dyDescent="0.25">
      <c r="A302" s="56"/>
    </row>
    <row r="303" spans="1:1" x14ac:dyDescent="0.25">
      <c r="A303" s="56"/>
    </row>
    <row r="304" spans="1:1" x14ac:dyDescent="0.25">
      <c r="A304" s="56"/>
    </row>
    <row r="305" spans="1:1" x14ac:dyDescent="0.25">
      <c r="A305" s="56"/>
    </row>
    <row r="306" spans="1:1" x14ac:dyDescent="0.25">
      <c r="A306" s="56"/>
    </row>
    <row r="307" spans="1:1" x14ac:dyDescent="0.25">
      <c r="A307" s="56"/>
    </row>
    <row r="308" spans="1:1" x14ac:dyDescent="0.25">
      <c r="A308" s="56"/>
    </row>
    <row r="309" spans="1:1" x14ac:dyDescent="0.25">
      <c r="A309" s="56"/>
    </row>
    <row r="310" spans="1:1" x14ac:dyDescent="0.25">
      <c r="A310" s="56"/>
    </row>
    <row r="311" spans="1:1" x14ac:dyDescent="0.25">
      <c r="A311" s="56"/>
    </row>
    <row r="312" spans="1:1" x14ac:dyDescent="0.25">
      <c r="A312" s="56"/>
    </row>
    <row r="313" spans="1:1" x14ac:dyDescent="0.25">
      <c r="A313" s="56"/>
    </row>
    <row r="314" spans="1:1" x14ac:dyDescent="0.25">
      <c r="A314" s="56"/>
    </row>
    <row r="315" spans="1:1" x14ac:dyDescent="0.25">
      <c r="A315" s="56"/>
    </row>
    <row r="316" spans="1:1" x14ac:dyDescent="0.25">
      <c r="A316" s="56"/>
    </row>
    <row r="317" spans="1:1" x14ac:dyDescent="0.25">
      <c r="A317" s="56"/>
    </row>
    <row r="318" spans="1:1" x14ac:dyDescent="0.25">
      <c r="A318" s="56"/>
    </row>
    <row r="319" spans="1:1" x14ac:dyDescent="0.25">
      <c r="A319" s="56"/>
    </row>
    <row r="320" spans="1:1" x14ac:dyDescent="0.25">
      <c r="A320" s="56"/>
    </row>
    <row r="321" spans="1:1" x14ac:dyDescent="0.25">
      <c r="A321" s="56"/>
    </row>
    <row r="322" spans="1:1" x14ac:dyDescent="0.25">
      <c r="A322" s="56"/>
    </row>
    <row r="323" spans="1:1" x14ac:dyDescent="0.25">
      <c r="A323" s="56"/>
    </row>
    <row r="324" spans="1:1" x14ac:dyDescent="0.25">
      <c r="A324" s="56"/>
    </row>
    <row r="325" spans="1:1" x14ac:dyDescent="0.25">
      <c r="A325" s="56"/>
    </row>
    <row r="326" spans="1:1" x14ac:dyDescent="0.25">
      <c r="A326" s="56"/>
    </row>
    <row r="327" spans="1:1" x14ac:dyDescent="0.25">
      <c r="A327" s="56"/>
    </row>
    <row r="328" spans="1:1" x14ac:dyDescent="0.25">
      <c r="A328" s="56"/>
    </row>
    <row r="329" spans="1:1" x14ac:dyDescent="0.25">
      <c r="A329" s="56"/>
    </row>
    <row r="330" spans="1:1" x14ac:dyDescent="0.25">
      <c r="A330" s="56"/>
    </row>
    <row r="331" spans="1:1" x14ac:dyDescent="0.25">
      <c r="A331" s="56"/>
    </row>
    <row r="332" spans="1:1" x14ac:dyDescent="0.25">
      <c r="A332" s="56"/>
    </row>
    <row r="333" spans="1:1" x14ac:dyDescent="0.25">
      <c r="A333" s="56"/>
    </row>
    <row r="334" spans="1:1" x14ac:dyDescent="0.25">
      <c r="A334" s="56"/>
    </row>
    <row r="335" spans="1:1" x14ac:dyDescent="0.25">
      <c r="A335" s="56"/>
    </row>
    <row r="336" spans="1:1" x14ac:dyDescent="0.25">
      <c r="A336" s="56"/>
    </row>
    <row r="337" spans="1:1" x14ac:dyDescent="0.25">
      <c r="A337" s="56"/>
    </row>
    <row r="338" spans="1:1" x14ac:dyDescent="0.25">
      <c r="A338" s="56"/>
    </row>
    <row r="339" spans="1:1" x14ac:dyDescent="0.25">
      <c r="A339" s="56"/>
    </row>
    <row r="340" spans="1:1" x14ac:dyDescent="0.25">
      <c r="A340" s="56"/>
    </row>
    <row r="341" spans="1:1" x14ac:dyDescent="0.25">
      <c r="A341" s="56"/>
    </row>
    <row r="342" spans="1:1" x14ac:dyDescent="0.25">
      <c r="A342" s="56"/>
    </row>
    <row r="343" spans="1:1" x14ac:dyDescent="0.25">
      <c r="A343" s="56"/>
    </row>
    <row r="344" spans="1:1" x14ac:dyDescent="0.25">
      <c r="A344" s="56"/>
    </row>
    <row r="345" spans="1:1" x14ac:dyDescent="0.25">
      <c r="A345" s="56"/>
    </row>
    <row r="346" spans="1:1" x14ac:dyDescent="0.25">
      <c r="A346" s="56"/>
    </row>
    <row r="347" spans="1:1" x14ac:dyDescent="0.25">
      <c r="A347" s="56"/>
    </row>
    <row r="348" spans="1:1" x14ac:dyDescent="0.25">
      <c r="A348" s="56"/>
    </row>
    <row r="349" spans="1:1" x14ac:dyDescent="0.25">
      <c r="A349" s="56"/>
    </row>
    <row r="350" spans="1:1" x14ac:dyDescent="0.25">
      <c r="A350" s="56"/>
    </row>
    <row r="351" spans="1:1" x14ac:dyDescent="0.25">
      <c r="A351" s="56"/>
    </row>
    <row r="352" spans="1:1" x14ac:dyDescent="0.25">
      <c r="A352" s="56"/>
    </row>
    <row r="353" spans="1:1" x14ac:dyDescent="0.25">
      <c r="A353" s="56"/>
    </row>
    <row r="354" spans="1:1" x14ac:dyDescent="0.25">
      <c r="A354" s="56"/>
    </row>
    <row r="355" spans="1:1" x14ac:dyDescent="0.25">
      <c r="A355" s="56"/>
    </row>
    <row r="356" spans="1:1" x14ac:dyDescent="0.25">
      <c r="A356" s="56"/>
    </row>
    <row r="357" spans="1:1" x14ac:dyDescent="0.25">
      <c r="A357" s="56"/>
    </row>
  </sheetData>
  <mergeCells count="39">
    <mergeCell ref="G150:I150"/>
    <mergeCell ref="C151:F151"/>
    <mergeCell ref="G151:I151"/>
    <mergeCell ref="A36:I36"/>
    <mergeCell ref="A37:I37"/>
    <mergeCell ref="A138:B138"/>
    <mergeCell ref="G146:I146"/>
    <mergeCell ref="G147:I147"/>
    <mergeCell ref="B26:E26"/>
    <mergeCell ref="B28:E28"/>
    <mergeCell ref="B29:E29"/>
    <mergeCell ref="A31:I31"/>
    <mergeCell ref="A33:A34"/>
    <mergeCell ref="B33:B34"/>
    <mergeCell ref="C33:C34"/>
    <mergeCell ref="E33:E34"/>
    <mergeCell ref="F33:I33"/>
    <mergeCell ref="D33:D34"/>
    <mergeCell ref="G6:I6"/>
    <mergeCell ref="G7:I7"/>
    <mergeCell ref="G8:I8"/>
    <mergeCell ref="G9:I9"/>
    <mergeCell ref="H16:I16"/>
    <mergeCell ref="J78:K78"/>
    <mergeCell ref="B103:B104"/>
    <mergeCell ref="C147:F147"/>
    <mergeCell ref="B17:E17"/>
    <mergeCell ref="H17:I17"/>
    <mergeCell ref="B27:F27"/>
    <mergeCell ref="B18:G18"/>
    <mergeCell ref="B19:E19"/>
    <mergeCell ref="B20:E20"/>
    <mergeCell ref="B21:E21"/>
    <mergeCell ref="B22:G22"/>
    <mergeCell ref="B23:E23"/>
    <mergeCell ref="B24:E24"/>
    <mergeCell ref="F24:H24"/>
    <mergeCell ref="B25:E25"/>
    <mergeCell ref="F25:H25"/>
  </mergeCells>
  <printOptions horizontalCentered="1"/>
  <pageMargins left="0.55118110236220474" right="0" top="0.55118110236220474" bottom="0.35433070866141736" header="0" footer="0"/>
  <pageSetup paperSize="9" scale="44" orientation="portrait" r:id="rId1"/>
  <rowBreaks count="2" manualBreakCount="2">
    <brk id="68" max="8" man="1"/>
    <brk id="15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53"/>
  <sheetViews>
    <sheetView tabSelected="1" zoomScaleNormal="100" workbookViewId="0">
      <selection activeCell="A17" sqref="A17"/>
    </sheetView>
  </sheetViews>
  <sheetFormatPr defaultRowHeight="18.75" x14ac:dyDescent="0.25"/>
  <cols>
    <col min="1" max="1" width="69.875" style="1" customWidth="1"/>
    <col min="2" max="2" width="10.875" style="2" customWidth="1"/>
    <col min="3" max="3" width="15" style="3" customWidth="1"/>
    <col min="4" max="4" width="12.75" style="248" customWidth="1"/>
    <col min="5" max="5" width="15.25" style="249" customWidth="1"/>
    <col min="6" max="7" width="14.25" style="60" customWidth="1"/>
    <col min="8" max="8" width="14.5" style="60" customWidth="1"/>
    <col min="9" max="9" width="14.25" style="60" customWidth="1"/>
    <col min="10" max="10" width="9" style="383"/>
    <col min="11" max="11" width="9.75" style="383" bestFit="1" customWidth="1"/>
    <col min="12" max="12" width="9" style="383"/>
    <col min="13" max="254" width="9" style="1"/>
    <col min="255" max="255" width="81.5" style="1" customWidth="1"/>
    <col min="256" max="256" width="10.875" style="1" customWidth="1"/>
    <col min="257" max="257" width="0" style="1" hidden="1" customWidth="1"/>
    <col min="258" max="258" width="15" style="1" customWidth="1"/>
    <col min="259" max="259" width="15.25" style="1" customWidth="1"/>
    <col min="260" max="261" width="14.25" style="1" customWidth="1"/>
    <col min="262" max="262" width="14.5" style="1" customWidth="1"/>
    <col min="263" max="263" width="14.25" style="1" customWidth="1"/>
    <col min="264" max="264" width="9" style="1"/>
    <col min="265" max="265" width="8.5" style="1" bestFit="1" customWidth="1"/>
    <col min="266" max="510" width="9" style="1"/>
    <col min="511" max="511" width="81.5" style="1" customWidth="1"/>
    <col min="512" max="512" width="10.875" style="1" customWidth="1"/>
    <col min="513" max="513" width="0" style="1" hidden="1" customWidth="1"/>
    <col min="514" max="514" width="15" style="1" customWidth="1"/>
    <col min="515" max="515" width="15.25" style="1" customWidth="1"/>
    <col min="516" max="517" width="14.25" style="1" customWidth="1"/>
    <col min="518" max="518" width="14.5" style="1" customWidth="1"/>
    <col min="519" max="519" width="14.25" style="1" customWidth="1"/>
    <col min="520" max="520" width="9" style="1"/>
    <col min="521" max="521" width="8.5" style="1" bestFit="1" customWidth="1"/>
    <col min="522" max="766" width="9" style="1"/>
    <col min="767" max="767" width="81.5" style="1" customWidth="1"/>
    <col min="768" max="768" width="10.875" style="1" customWidth="1"/>
    <col min="769" max="769" width="0" style="1" hidden="1" customWidth="1"/>
    <col min="770" max="770" width="15" style="1" customWidth="1"/>
    <col min="771" max="771" width="15.25" style="1" customWidth="1"/>
    <col min="772" max="773" width="14.25" style="1" customWidth="1"/>
    <col min="774" max="774" width="14.5" style="1" customWidth="1"/>
    <col min="775" max="775" width="14.25" style="1" customWidth="1"/>
    <col min="776" max="776" width="9" style="1"/>
    <col min="777" max="777" width="8.5" style="1" bestFit="1" customWidth="1"/>
    <col min="778" max="1022" width="9" style="1"/>
    <col min="1023" max="1023" width="81.5" style="1" customWidth="1"/>
    <col min="1024" max="1024" width="10.875" style="1" customWidth="1"/>
    <col min="1025" max="1025" width="0" style="1" hidden="1" customWidth="1"/>
    <col min="1026" max="1026" width="15" style="1" customWidth="1"/>
    <col min="1027" max="1027" width="15.25" style="1" customWidth="1"/>
    <col min="1028" max="1029" width="14.25" style="1" customWidth="1"/>
    <col min="1030" max="1030" width="14.5" style="1" customWidth="1"/>
    <col min="1031" max="1031" width="14.25" style="1" customWidth="1"/>
    <col min="1032" max="1032" width="9" style="1"/>
    <col min="1033" max="1033" width="8.5" style="1" bestFit="1" customWidth="1"/>
    <col min="1034" max="1278" width="9" style="1"/>
    <col min="1279" max="1279" width="81.5" style="1" customWidth="1"/>
    <col min="1280" max="1280" width="10.875" style="1" customWidth="1"/>
    <col min="1281" max="1281" width="0" style="1" hidden="1" customWidth="1"/>
    <col min="1282" max="1282" width="15" style="1" customWidth="1"/>
    <col min="1283" max="1283" width="15.25" style="1" customWidth="1"/>
    <col min="1284" max="1285" width="14.25" style="1" customWidth="1"/>
    <col min="1286" max="1286" width="14.5" style="1" customWidth="1"/>
    <col min="1287" max="1287" width="14.25" style="1" customWidth="1"/>
    <col min="1288" max="1288" width="9" style="1"/>
    <col min="1289" max="1289" width="8.5" style="1" bestFit="1" customWidth="1"/>
    <col min="1290" max="1534" width="9" style="1"/>
    <col min="1535" max="1535" width="81.5" style="1" customWidth="1"/>
    <col min="1536" max="1536" width="10.875" style="1" customWidth="1"/>
    <col min="1537" max="1537" width="0" style="1" hidden="1" customWidth="1"/>
    <col min="1538" max="1538" width="15" style="1" customWidth="1"/>
    <col min="1539" max="1539" width="15.25" style="1" customWidth="1"/>
    <col min="1540" max="1541" width="14.25" style="1" customWidth="1"/>
    <col min="1542" max="1542" width="14.5" style="1" customWidth="1"/>
    <col min="1543" max="1543" width="14.25" style="1" customWidth="1"/>
    <col min="1544" max="1544" width="9" style="1"/>
    <col min="1545" max="1545" width="8.5" style="1" bestFit="1" customWidth="1"/>
    <col min="1546" max="1790" width="9" style="1"/>
    <col min="1791" max="1791" width="81.5" style="1" customWidth="1"/>
    <col min="1792" max="1792" width="10.875" style="1" customWidth="1"/>
    <col min="1793" max="1793" width="0" style="1" hidden="1" customWidth="1"/>
    <col min="1794" max="1794" width="15" style="1" customWidth="1"/>
    <col min="1795" max="1795" width="15.25" style="1" customWidth="1"/>
    <col min="1796" max="1797" width="14.25" style="1" customWidth="1"/>
    <col min="1798" max="1798" width="14.5" style="1" customWidth="1"/>
    <col min="1799" max="1799" width="14.25" style="1" customWidth="1"/>
    <col min="1800" max="1800" width="9" style="1"/>
    <col min="1801" max="1801" width="8.5" style="1" bestFit="1" customWidth="1"/>
    <col min="1802" max="2046" width="9" style="1"/>
    <col min="2047" max="2047" width="81.5" style="1" customWidth="1"/>
    <col min="2048" max="2048" width="10.875" style="1" customWidth="1"/>
    <col min="2049" max="2049" width="0" style="1" hidden="1" customWidth="1"/>
    <col min="2050" max="2050" width="15" style="1" customWidth="1"/>
    <col min="2051" max="2051" width="15.25" style="1" customWidth="1"/>
    <col min="2052" max="2053" width="14.25" style="1" customWidth="1"/>
    <col min="2054" max="2054" width="14.5" style="1" customWidth="1"/>
    <col min="2055" max="2055" width="14.25" style="1" customWidth="1"/>
    <col min="2056" max="2056" width="9" style="1"/>
    <col min="2057" max="2057" width="8.5" style="1" bestFit="1" customWidth="1"/>
    <col min="2058" max="2302" width="9" style="1"/>
    <col min="2303" max="2303" width="81.5" style="1" customWidth="1"/>
    <col min="2304" max="2304" width="10.875" style="1" customWidth="1"/>
    <col min="2305" max="2305" width="0" style="1" hidden="1" customWidth="1"/>
    <col min="2306" max="2306" width="15" style="1" customWidth="1"/>
    <col min="2307" max="2307" width="15.25" style="1" customWidth="1"/>
    <col min="2308" max="2309" width="14.25" style="1" customWidth="1"/>
    <col min="2310" max="2310" width="14.5" style="1" customWidth="1"/>
    <col min="2311" max="2311" width="14.25" style="1" customWidth="1"/>
    <col min="2312" max="2312" width="9" style="1"/>
    <col min="2313" max="2313" width="8.5" style="1" bestFit="1" customWidth="1"/>
    <col min="2314" max="2558" width="9" style="1"/>
    <col min="2559" max="2559" width="81.5" style="1" customWidth="1"/>
    <col min="2560" max="2560" width="10.875" style="1" customWidth="1"/>
    <col min="2561" max="2561" width="0" style="1" hidden="1" customWidth="1"/>
    <col min="2562" max="2562" width="15" style="1" customWidth="1"/>
    <col min="2563" max="2563" width="15.25" style="1" customWidth="1"/>
    <col min="2564" max="2565" width="14.25" style="1" customWidth="1"/>
    <col min="2566" max="2566" width="14.5" style="1" customWidth="1"/>
    <col min="2567" max="2567" width="14.25" style="1" customWidth="1"/>
    <col min="2568" max="2568" width="9" style="1"/>
    <col min="2569" max="2569" width="8.5" style="1" bestFit="1" customWidth="1"/>
    <col min="2570" max="2814" width="9" style="1"/>
    <col min="2815" max="2815" width="81.5" style="1" customWidth="1"/>
    <col min="2816" max="2816" width="10.875" style="1" customWidth="1"/>
    <col min="2817" max="2817" width="0" style="1" hidden="1" customWidth="1"/>
    <col min="2818" max="2818" width="15" style="1" customWidth="1"/>
    <col min="2819" max="2819" width="15.25" style="1" customWidth="1"/>
    <col min="2820" max="2821" width="14.25" style="1" customWidth="1"/>
    <col min="2822" max="2822" width="14.5" style="1" customWidth="1"/>
    <col min="2823" max="2823" width="14.25" style="1" customWidth="1"/>
    <col min="2824" max="2824" width="9" style="1"/>
    <col min="2825" max="2825" width="8.5" style="1" bestFit="1" customWidth="1"/>
    <col min="2826" max="3070" width="9" style="1"/>
    <col min="3071" max="3071" width="81.5" style="1" customWidth="1"/>
    <col min="3072" max="3072" width="10.875" style="1" customWidth="1"/>
    <col min="3073" max="3073" width="0" style="1" hidden="1" customWidth="1"/>
    <col min="3074" max="3074" width="15" style="1" customWidth="1"/>
    <col min="3075" max="3075" width="15.25" style="1" customWidth="1"/>
    <col min="3076" max="3077" width="14.25" style="1" customWidth="1"/>
    <col min="3078" max="3078" width="14.5" style="1" customWidth="1"/>
    <col min="3079" max="3079" width="14.25" style="1" customWidth="1"/>
    <col min="3080" max="3080" width="9" style="1"/>
    <col min="3081" max="3081" width="8.5" style="1" bestFit="1" customWidth="1"/>
    <col min="3082" max="3326" width="9" style="1"/>
    <col min="3327" max="3327" width="81.5" style="1" customWidth="1"/>
    <col min="3328" max="3328" width="10.875" style="1" customWidth="1"/>
    <col min="3329" max="3329" width="0" style="1" hidden="1" customWidth="1"/>
    <col min="3330" max="3330" width="15" style="1" customWidth="1"/>
    <col min="3331" max="3331" width="15.25" style="1" customWidth="1"/>
    <col min="3332" max="3333" width="14.25" style="1" customWidth="1"/>
    <col min="3334" max="3334" width="14.5" style="1" customWidth="1"/>
    <col min="3335" max="3335" width="14.25" style="1" customWidth="1"/>
    <col min="3336" max="3336" width="9" style="1"/>
    <col min="3337" max="3337" width="8.5" style="1" bestFit="1" customWidth="1"/>
    <col min="3338" max="3582" width="9" style="1"/>
    <col min="3583" max="3583" width="81.5" style="1" customWidth="1"/>
    <col min="3584" max="3584" width="10.875" style="1" customWidth="1"/>
    <col min="3585" max="3585" width="0" style="1" hidden="1" customWidth="1"/>
    <col min="3586" max="3586" width="15" style="1" customWidth="1"/>
    <col min="3587" max="3587" width="15.25" style="1" customWidth="1"/>
    <col min="3588" max="3589" width="14.25" style="1" customWidth="1"/>
    <col min="3590" max="3590" width="14.5" style="1" customWidth="1"/>
    <col min="3591" max="3591" width="14.25" style="1" customWidth="1"/>
    <col min="3592" max="3592" width="9" style="1"/>
    <col min="3593" max="3593" width="8.5" style="1" bestFit="1" customWidth="1"/>
    <col min="3594" max="3838" width="9" style="1"/>
    <col min="3839" max="3839" width="81.5" style="1" customWidth="1"/>
    <col min="3840" max="3840" width="10.875" style="1" customWidth="1"/>
    <col min="3841" max="3841" width="0" style="1" hidden="1" customWidth="1"/>
    <col min="3842" max="3842" width="15" style="1" customWidth="1"/>
    <col min="3843" max="3843" width="15.25" style="1" customWidth="1"/>
    <col min="3844" max="3845" width="14.25" style="1" customWidth="1"/>
    <col min="3846" max="3846" width="14.5" style="1" customWidth="1"/>
    <col min="3847" max="3847" width="14.25" style="1" customWidth="1"/>
    <col min="3848" max="3848" width="9" style="1"/>
    <col min="3849" max="3849" width="8.5" style="1" bestFit="1" customWidth="1"/>
    <col min="3850" max="4094" width="9" style="1"/>
    <col min="4095" max="4095" width="81.5" style="1" customWidth="1"/>
    <col min="4096" max="4096" width="10.875" style="1" customWidth="1"/>
    <col min="4097" max="4097" width="0" style="1" hidden="1" customWidth="1"/>
    <col min="4098" max="4098" width="15" style="1" customWidth="1"/>
    <col min="4099" max="4099" width="15.25" style="1" customWidth="1"/>
    <col min="4100" max="4101" width="14.25" style="1" customWidth="1"/>
    <col min="4102" max="4102" width="14.5" style="1" customWidth="1"/>
    <col min="4103" max="4103" width="14.25" style="1" customWidth="1"/>
    <col min="4104" max="4104" width="9" style="1"/>
    <col min="4105" max="4105" width="8.5" style="1" bestFit="1" customWidth="1"/>
    <col min="4106" max="4350" width="9" style="1"/>
    <col min="4351" max="4351" width="81.5" style="1" customWidth="1"/>
    <col min="4352" max="4352" width="10.875" style="1" customWidth="1"/>
    <col min="4353" max="4353" width="0" style="1" hidden="1" customWidth="1"/>
    <col min="4354" max="4354" width="15" style="1" customWidth="1"/>
    <col min="4355" max="4355" width="15.25" style="1" customWidth="1"/>
    <col min="4356" max="4357" width="14.25" style="1" customWidth="1"/>
    <col min="4358" max="4358" width="14.5" style="1" customWidth="1"/>
    <col min="4359" max="4359" width="14.25" style="1" customWidth="1"/>
    <col min="4360" max="4360" width="9" style="1"/>
    <col min="4361" max="4361" width="8.5" style="1" bestFit="1" customWidth="1"/>
    <col min="4362" max="4606" width="9" style="1"/>
    <col min="4607" max="4607" width="81.5" style="1" customWidth="1"/>
    <col min="4608" max="4608" width="10.875" style="1" customWidth="1"/>
    <col min="4609" max="4609" width="0" style="1" hidden="1" customWidth="1"/>
    <col min="4610" max="4610" width="15" style="1" customWidth="1"/>
    <col min="4611" max="4611" width="15.25" style="1" customWidth="1"/>
    <col min="4612" max="4613" width="14.25" style="1" customWidth="1"/>
    <col min="4614" max="4614" width="14.5" style="1" customWidth="1"/>
    <col min="4615" max="4615" width="14.25" style="1" customWidth="1"/>
    <col min="4616" max="4616" width="9" style="1"/>
    <col min="4617" max="4617" width="8.5" style="1" bestFit="1" customWidth="1"/>
    <col min="4618" max="4862" width="9" style="1"/>
    <col min="4863" max="4863" width="81.5" style="1" customWidth="1"/>
    <col min="4864" max="4864" width="10.875" style="1" customWidth="1"/>
    <col min="4865" max="4865" width="0" style="1" hidden="1" customWidth="1"/>
    <col min="4866" max="4866" width="15" style="1" customWidth="1"/>
    <col min="4867" max="4867" width="15.25" style="1" customWidth="1"/>
    <col min="4868" max="4869" width="14.25" style="1" customWidth="1"/>
    <col min="4870" max="4870" width="14.5" style="1" customWidth="1"/>
    <col min="4871" max="4871" width="14.25" style="1" customWidth="1"/>
    <col min="4872" max="4872" width="9" style="1"/>
    <col min="4873" max="4873" width="8.5" style="1" bestFit="1" customWidth="1"/>
    <col min="4874" max="5118" width="9" style="1"/>
    <col min="5119" max="5119" width="81.5" style="1" customWidth="1"/>
    <col min="5120" max="5120" width="10.875" style="1" customWidth="1"/>
    <col min="5121" max="5121" width="0" style="1" hidden="1" customWidth="1"/>
    <col min="5122" max="5122" width="15" style="1" customWidth="1"/>
    <col min="5123" max="5123" width="15.25" style="1" customWidth="1"/>
    <col min="5124" max="5125" width="14.25" style="1" customWidth="1"/>
    <col min="5126" max="5126" width="14.5" style="1" customWidth="1"/>
    <col min="5127" max="5127" width="14.25" style="1" customWidth="1"/>
    <col min="5128" max="5128" width="9" style="1"/>
    <col min="5129" max="5129" width="8.5" style="1" bestFit="1" customWidth="1"/>
    <col min="5130" max="5374" width="9" style="1"/>
    <col min="5375" max="5375" width="81.5" style="1" customWidth="1"/>
    <col min="5376" max="5376" width="10.875" style="1" customWidth="1"/>
    <col min="5377" max="5377" width="0" style="1" hidden="1" customWidth="1"/>
    <col min="5378" max="5378" width="15" style="1" customWidth="1"/>
    <col min="5379" max="5379" width="15.25" style="1" customWidth="1"/>
    <col min="5380" max="5381" width="14.25" style="1" customWidth="1"/>
    <col min="5382" max="5382" width="14.5" style="1" customWidth="1"/>
    <col min="5383" max="5383" width="14.25" style="1" customWidth="1"/>
    <col min="5384" max="5384" width="9" style="1"/>
    <col min="5385" max="5385" width="8.5" style="1" bestFit="1" customWidth="1"/>
    <col min="5386" max="5630" width="9" style="1"/>
    <col min="5631" max="5631" width="81.5" style="1" customWidth="1"/>
    <col min="5632" max="5632" width="10.875" style="1" customWidth="1"/>
    <col min="5633" max="5633" width="0" style="1" hidden="1" customWidth="1"/>
    <col min="5634" max="5634" width="15" style="1" customWidth="1"/>
    <col min="5635" max="5635" width="15.25" style="1" customWidth="1"/>
    <col min="5636" max="5637" width="14.25" style="1" customWidth="1"/>
    <col min="5638" max="5638" width="14.5" style="1" customWidth="1"/>
    <col min="5639" max="5639" width="14.25" style="1" customWidth="1"/>
    <col min="5640" max="5640" width="9" style="1"/>
    <col min="5641" max="5641" width="8.5" style="1" bestFit="1" customWidth="1"/>
    <col min="5642" max="5886" width="9" style="1"/>
    <col min="5887" max="5887" width="81.5" style="1" customWidth="1"/>
    <col min="5888" max="5888" width="10.875" style="1" customWidth="1"/>
    <col min="5889" max="5889" width="0" style="1" hidden="1" customWidth="1"/>
    <col min="5890" max="5890" width="15" style="1" customWidth="1"/>
    <col min="5891" max="5891" width="15.25" style="1" customWidth="1"/>
    <col min="5892" max="5893" width="14.25" style="1" customWidth="1"/>
    <col min="5894" max="5894" width="14.5" style="1" customWidth="1"/>
    <col min="5895" max="5895" width="14.25" style="1" customWidth="1"/>
    <col min="5896" max="5896" width="9" style="1"/>
    <col min="5897" max="5897" width="8.5" style="1" bestFit="1" customWidth="1"/>
    <col min="5898" max="6142" width="9" style="1"/>
    <col min="6143" max="6143" width="81.5" style="1" customWidth="1"/>
    <col min="6144" max="6144" width="10.875" style="1" customWidth="1"/>
    <col min="6145" max="6145" width="0" style="1" hidden="1" customWidth="1"/>
    <col min="6146" max="6146" width="15" style="1" customWidth="1"/>
    <col min="6147" max="6147" width="15.25" style="1" customWidth="1"/>
    <col min="6148" max="6149" width="14.25" style="1" customWidth="1"/>
    <col min="6150" max="6150" width="14.5" style="1" customWidth="1"/>
    <col min="6151" max="6151" width="14.25" style="1" customWidth="1"/>
    <col min="6152" max="6152" width="9" style="1"/>
    <col min="6153" max="6153" width="8.5" style="1" bestFit="1" customWidth="1"/>
    <col min="6154" max="6398" width="9" style="1"/>
    <col min="6399" max="6399" width="81.5" style="1" customWidth="1"/>
    <col min="6400" max="6400" width="10.875" style="1" customWidth="1"/>
    <col min="6401" max="6401" width="0" style="1" hidden="1" customWidth="1"/>
    <col min="6402" max="6402" width="15" style="1" customWidth="1"/>
    <col min="6403" max="6403" width="15.25" style="1" customWidth="1"/>
    <col min="6404" max="6405" width="14.25" style="1" customWidth="1"/>
    <col min="6406" max="6406" width="14.5" style="1" customWidth="1"/>
    <col min="6407" max="6407" width="14.25" style="1" customWidth="1"/>
    <col min="6408" max="6408" width="9" style="1"/>
    <col min="6409" max="6409" width="8.5" style="1" bestFit="1" customWidth="1"/>
    <col min="6410" max="6654" width="9" style="1"/>
    <col min="6655" max="6655" width="81.5" style="1" customWidth="1"/>
    <col min="6656" max="6656" width="10.875" style="1" customWidth="1"/>
    <col min="6657" max="6657" width="0" style="1" hidden="1" customWidth="1"/>
    <col min="6658" max="6658" width="15" style="1" customWidth="1"/>
    <col min="6659" max="6659" width="15.25" style="1" customWidth="1"/>
    <col min="6660" max="6661" width="14.25" style="1" customWidth="1"/>
    <col min="6662" max="6662" width="14.5" style="1" customWidth="1"/>
    <col min="6663" max="6663" width="14.25" style="1" customWidth="1"/>
    <col min="6664" max="6664" width="9" style="1"/>
    <col min="6665" max="6665" width="8.5" style="1" bestFit="1" customWidth="1"/>
    <col min="6666" max="6910" width="9" style="1"/>
    <col min="6911" max="6911" width="81.5" style="1" customWidth="1"/>
    <col min="6912" max="6912" width="10.875" style="1" customWidth="1"/>
    <col min="6913" max="6913" width="0" style="1" hidden="1" customWidth="1"/>
    <col min="6914" max="6914" width="15" style="1" customWidth="1"/>
    <col min="6915" max="6915" width="15.25" style="1" customWidth="1"/>
    <col min="6916" max="6917" width="14.25" style="1" customWidth="1"/>
    <col min="6918" max="6918" width="14.5" style="1" customWidth="1"/>
    <col min="6919" max="6919" width="14.25" style="1" customWidth="1"/>
    <col min="6920" max="6920" width="9" style="1"/>
    <col min="6921" max="6921" width="8.5" style="1" bestFit="1" customWidth="1"/>
    <col min="6922" max="7166" width="9" style="1"/>
    <col min="7167" max="7167" width="81.5" style="1" customWidth="1"/>
    <col min="7168" max="7168" width="10.875" style="1" customWidth="1"/>
    <col min="7169" max="7169" width="0" style="1" hidden="1" customWidth="1"/>
    <col min="7170" max="7170" width="15" style="1" customWidth="1"/>
    <col min="7171" max="7171" width="15.25" style="1" customWidth="1"/>
    <col min="7172" max="7173" width="14.25" style="1" customWidth="1"/>
    <col min="7174" max="7174" width="14.5" style="1" customWidth="1"/>
    <col min="7175" max="7175" width="14.25" style="1" customWidth="1"/>
    <col min="7176" max="7176" width="9" style="1"/>
    <col min="7177" max="7177" width="8.5" style="1" bestFit="1" customWidth="1"/>
    <col min="7178" max="7422" width="9" style="1"/>
    <col min="7423" max="7423" width="81.5" style="1" customWidth="1"/>
    <col min="7424" max="7424" width="10.875" style="1" customWidth="1"/>
    <col min="7425" max="7425" width="0" style="1" hidden="1" customWidth="1"/>
    <col min="7426" max="7426" width="15" style="1" customWidth="1"/>
    <col min="7427" max="7427" width="15.25" style="1" customWidth="1"/>
    <col min="7428" max="7429" width="14.25" style="1" customWidth="1"/>
    <col min="7430" max="7430" width="14.5" style="1" customWidth="1"/>
    <col min="7431" max="7431" width="14.25" style="1" customWidth="1"/>
    <col min="7432" max="7432" width="9" style="1"/>
    <col min="7433" max="7433" width="8.5" style="1" bestFit="1" customWidth="1"/>
    <col min="7434" max="7678" width="9" style="1"/>
    <col min="7679" max="7679" width="81.5" style="1" customWidth="1"/>
    <col min="7680" max="7680" width="10.875" style="1" customWidth="1"/>
    <col min="7681" max="7681" width="0" style="1" hidden="1" customWidth="1"/>
    <col min="7682" max="7682" width="15" style="1" customWidth="1"/>
    <col min="7683" max="7683" width="15.25" style="1" customWidth="1"/>
    <col min="7684" max="7685" width="14.25" style="1" customWidth="1"/>
    <col min="7686" max="7686" width="14.5" style="1" customWidth="1"/>
    <col min="7687" max="7687" width="14.25" style="1" customWidth="1"/>
    <col min="7688" max="7688" width="9" style="1"/>
    <col min="7689" max="7689" width="8.5" style="1" bestFit="1" customWidth="1"/>
    <col min="7690" max="7934" width="9" style="1"/>
    <col min="7935" max="7935" width="81.5" style="1" customWidth="1"/>
    <col min="7936" max="7936" width="10.875" style="1" customWidth="1"/>
    <col min="7937" max="7937" width="0" style="1" hidden="1" customWidth="1"/>
    <col min="7938" max="7938" width="15" style="1" customWidth="1"/>
    <col min="7939" max="7939" width="15.25" style="1" customWidth="1"/>
    <col min="7940" max="7941" width="14.25" style="1" customWidth="1"/>
    <col min="7942" max="7942" width="14.5" style="1" customWidth="1"/>
    <col min="7943" max="7943" width="14.25" style="1" customWidth="1"/>
    <col min="7944" max="7944" width="9" style="1"/>
    <col min="7945" max="7945" width="8.5" style="1" bestFit="1" customWidth="1"/>
    <col min="7946" max="8190" width="9" style="1"/>
    <col min="8191" max="8191" width="81.5" style="1" customWidth="1"/>
    <col min="8192" max="8192" width="10.875" style="1" customWidth="1"/>
    <col min="8193" max="8193" width="0" style="1" hidden="1" customWidth="1"/>
    <col min="8194" max="8194" width="15" style="1" customWidth="1"/>
    <col min="8195" max="8195" width="15.25" style="1" customWidth="1"/>
    <col min="8196" max="8197" width="14.25" style="1" customWidth="1"/>
    <col min="8198" max="8198" width="14.5" style="1" customWidth="1"/>
    <col min="8199" max="8199" width="14.25" style="1" customWidth="1"/>
    <col min="8200" max="8200" width="9" style="1"/>
    <col min="8201" max="8201" width="8.5" style="1" bestFit="1" customWidth="1"/>
    <col min="8202" max="8446" width="9" style="1"/>
    <col min="8447" max="8447" width="81.5" style="1" customWidth="1"/>
    <col min="8448" max="8448" width="10.875" style="1" customWidth="1"/>
    <col min="8449" max="8449" width="0" style="1" hidden="1" customWidth="1"/>
    <col min="8450" max="8450" width="15" style="1" customWidth="1"/>
    <col min="8451" max="8451" width="15.25" style="1" customWidth="1"/>
    <col min="8452" max="8453" width="14.25" style="1" customWidth="1"/>
    <col min="8454" max="8454" width="14.5" style="1" customWidth="1"/>
    <col min="8455" max="8455" width="14.25" style="1" customWidth="1"/>
    <col min="8456" max="8456" width="9" style="1"/>
    <col min="8457" max="8457" width="8.5" style="1" bestFit="1" customWidth="1"/>
    <col min="8458" max="8702" width="9" style="1"/>
    <col min="8703" max="8703" width="81.5" style="1" customWidth="1"/>
    <col min="8704" max="8704" width="10.875" style="1" customWidth="1"/>
    <col min="8705" max="8705" width="0" style="1" hidden="1" customWidth="1"/>
    <col min="8706" max="8706" width="15" style="1" customWidth="1"/>
    <col min="8707" max="8707" width="15.25" style="1" customWidth="1"/>
    <col min="8708" max="8709" width="14.25" style="1" customWidth="1"/>
    <col min="8710" max="8710" width="14.5" style="1" customWidth="1"/>
    <col min="8711" max="8711" width="14.25" style="1" customWidth="1"/>
    <col min="8712" max="8712" width="9" style="1"/>
    <col min="8713" max="8713" width="8.5" style="1" bestFit="1" customWidth="1"/>
    <col min="8714" max="8958" width="9" style="1"/>
    <col min="8959" max="8959" width="81.5" style="1" customWidth="1"/>
    <col min="8960" max="8960" width="10.875" style="1" customWidth="1"/>
    <col min="8961" max="8961" width="0" style="1" hidden="1" customWidth="1"/>
    <col min="8962" max="8962" width="15" style="1" customWidth="1"/>
    <col min="8963" max="8963" width="15.25" style="1" customWidth="1"/>
    <col min="8964" max="8965" width="14.25" style="1" customWidth="1"/>
    <col min="8966" max="8966" width="14.5" style="1" customWidth="1"/>
    <col min="8967" max="8967" width="14.25" style="1" customWidth="1"/>
    <col min="8968" max="8968" width="9" style="1"/>
    <col min="8969" max="8969" width="8.5" style="1" bestFit="1" customWidth="1"/>
    <col min="8970" max="9214" width="9" style="1"/>
    <col min="9215" max="9215" width="81.5" style="1" customWidth="1"/>
    <col min="9216" max="9216" width="10.875" style="1" customWidth="1"/>
    <col min="9217" max="9217" width="0" style="1" hidden="1" customWidth="1"/>
    <col min="9218" max="9218" width="15" style="1" customWidth="1"/>
    <col min="9219" max="9219" width="15.25" style="1" customWidth="1"/>
    <col min="9220" max="9221" width="14.25" style="1" customWidth="1"/>
    <col min="9222" max="9222" width="14.5" style="1" customWidth="1"/>
    <col min="9223" max="9223" width="14.25" style="1" customWidth="1"/>
    <col min="9224" max="9224" width="9" style="1"/>
    <col min="9225" max="9225" width="8.5" style="1" bestFit="1" customWidth="1"/>
    <col min="9226" max="9470" width="9" style="1"/>
    <col min="9471" max="9471" width="81.5" style="1" customWidth="1"/>
    <col min="9472" max="9472" width="10.875" style="1" customWidth="1"/>
    <col min="9473" max="9473" width="0" style="1" hidden="1" customWidth="1"/>
    <col min="9474" max="9474" width="15" style="1" customWidth="1"/>
    <col min="9475" max="9475" width="15.25" style="1" customWidth="1"/>
    <col min="9476" max="9477" width="14.25" style="1" customWidth="1"/>
    <col min="9478" max="9478" width="14.5" style="1" customWidth="1"/>
    <col min="9479" max="9479" width="14.25" style="1" customWidth="1"/>
    <col min="9480" max="9480" width="9" style="1"/>
    <col min="9481" max="9481" width="8.5" style="1" bestFit="1" customWidth="1"/>
    <col min="9482" max="9726" width="9" style="1"/>
    <col min="9727" max="9727" width="81.5" style="1" customWidth="1"/>
    <col min="9728" max="9728" width="10.875" style="1" customWidth="1"/>
    <col min="9729" max="9729" width="0" style="1" hidden="1" customWidth="1"/>
    <col min="9730" max="9730" width="15" style="1" customWidth="1"/>
    <col min="9731" max="9731" width="15.25" style="1" customWidth="1"/>
    <col min="9732" max="9733" width="14.25" style="1" customWidth="1"/>
    <col min="9734" max="9734" width="14.5" style="1" customWidth="1"/>
    <col min="9735" max="9735" width="14.25" style="1" customWidth="1"/>
    <col min="9736" max="9736" width="9" style="1"/>
    <col min="9737" max="9737" width="8.5" style="1" bestFit="1" customWidth="1"/>
    <col min="9738" max="9982" width="9" style="1"/>
    <col min="9983" max="9983" width="81.5" style="1" customWidth="1"/>
    <col min="9984" max="9984" width="10.875" style="1" customWidth="1"/>
    <col min="9985" max="9985" width="0" style="1" hidden="1" customWidth="1"/>
    <col min="9986" max="9986" width="15" style="1" customWidth="1"/>
    <col min="9987" max="9987" width="15.25" style="1" customWidth="1"/>
    <col min="9988" max="9989" width="14.25" style="1" customWidth="1"/>
    <col min="9990" max="9990" width="14.5" style="1" customWidth="1"/>
    <col min="9991" max="9991" width="14.25" style="1" customWidth="1"/>
    <col min="9992" max="9992" width="9" style="1"/>
    <col min="9993" max="9993" width="8.5" style="1" bestFit="1" customWidth="1"/>
    <col min="9994" max="10238" width="9" style="1"/>
    <col min="10239" max="10239" width="81.5" style="1" customWidth="1"/>
    <col min="10240" max="10240" width="10.875" style="1" customWidth="1"/>
    <col min="10241" max="10241" width="0" style="1" hidden="1" customWidth="1"/>
    <col min="10242" max="10242" width="15" style="1" customWidth="1"/>
    <col min="10243" max="10243" width="15.25" style="1" customWidth="1"/>
    <col min="10244" max="10245" width="14.25" style="1" customWidth="1"/>
    <col min="10246" max="10246" width="14.5" style="1" customWidth="1"/>
    <col min="10247" max="10247" width="14.25" style="1" customWidth="1"/>
    <col min="10248" max="10248" width="9" style="1"/>
    <col min="10249" max="10249" width="8.5" style="1" bestFit="1" customWidth="1"/>
    <col min="10250" max="10494" width="9" style="1"/>
    <col min="10495" max="10495" width="81.5" style="1" customWidth="1"/>
    <col min="10496" max="10496" width="10.875" style="1" customWidth="1"/>
    <col min="10497" max="10497" width="0" style="1" hidden="1" customWidth="1"/>
    <col min="10498" max="10498" width="15" style="1" customWidth="1"/>
    <col min="10499" max="10499" width="15.25" style="1" customWidth="1"/>
    <col min="10500" max="10501" width="14.25" style="1" customWidth="1"/>
    <col min="10502" max="10502" width="14.5" style="1" customWidth="1"/>
    <col min="10503" max="10503" width="14.25" style="1" customWidth="1"/>
    <col min="10504" max="10504" width="9" style="1"/>
    <col min="10505" max="10505" width="8.5" style="1" bestFit="1" customWidth="1"/>
    <col min="10506" max="10750" width="9" style="1"/>
    <col min="10751" max="10751" width="81.5" style="1" customWidth="1"/>
    <col min="10752" max="10752" width="10.875" style="1" customWidth="1"/>
    <col min="10753" max="10753" width="0" style="1" hidden="1" customWidth="1"/>
    <col min="10754" max="10754" width="15" style="1" customWidth="1"/>
    <col min="10755" max="10755" width="15.25" style="1" customWidth="1"/>
    <col min="10756" max="10757" width="14.25" style="1" customWidth="1"/>
    <col min="10758" max="10758" width="14.5" style="1" customWidth="1"/>
    <col min="10759" max="10759" width="14.25" style="1" customWidth="1"/>
    <col min="10760" max="10760" width="9" style="1"/>
    <col min="10761" max="10761" width="8.5" style="1" bestFit="1" customWidth="1"/>
    <col min="10762" max="11006" width="9" style="1"/>
    <col min="11007" max="11007" width="81.5" style="1" customWidth="1"/>
    <col min="11008" max="11008" width="10.875" style="1" customWidth="1"/>
    <col min="11009" max="11009" width="0" style="1" hidden="1" customWidth="1"/>
    <col min="11010" max="11010" width="15" style="1" customWidth="1"/>
    <col min="11011" max="11011" width="15.25" style="1" customWidth="1"/>
    <col min="11012" max="11013" width="14.25" style="1" customWidth="1"/>
    <col min="11014" max="11014" width="14.5" style="1" customWidth="1"/>
    <col min="11015" max="11015" width="14.25" style="1" customWidth="1"/>
    <col min="11016" max="11016" width="9" style="1"/>
    <col min="11017" max="11017" width="8.5" style="1" bestFit="1" customWidth="1"/>
    <col min="11018" max="11262" width="9" style="1"/>
    <col min="11263" max="11263" width="81.5" style="1" customWidth="1"/>
    <col min="11264" max="11264" width="10.875" style="1" customWidth="1"/>
    <col min="11265" max="11265" width="0" style="1" hidden="1" customWidth="1"/>
    <col min="11266" max="11266" width="15" style="1" customWidth="1"/>
    <col min="11267" max="11267" width="15.25" style="1" customWidth="1"/>
    <col min="11268" max="11269" width="14.25" style="1" customWidth="1"/>
    <col min="11270" max="11270" width="14.5" style="1" customWidth="1"/>
    <col min="11271" max="11271" width="14.25" style="1" customWidth="1"/>
    <col min="11272" max="11272" width="9" style="1"/>
    <col min="11273" max="11273" width="8.5" style="1" bestFit="1" customWidth="1"/>
    <col min="11274" max="11518" width="9" style="1"/>
    <col min="11519" max="11519" width="81.5" style="1" customWidth="1"/>
    <col min="11520" max="11520" width="10.875" style="1" customWidth="1"/>
    <col min="11521" max="11521" width="0" style="1" hidden="1" customWidth="1"/>
    <col min="11522" max="11522" width="15" style="1" customWidth="1"/>
    <col min="11523" max="11523" width="15.25" style="1" customWidth="1"/>
    <col min="11524" max="11525" width="14.25" style="1" customWidth="1"/>
    <col min="11526" max="11526" width="14.5" style="1" customWidth="1"/>
    <col min="11527" max="11527" width="14.25" style="1" customWidth="1"/>
    <col min="11528" max="11528" width="9" style="1"/>
    <col min="11529" max="11529" width="8.5" style="1" bestFit="1" customWidth="1"/>
    <col min="11530" max="11774" width="9" style="1"/>
    <col min="11775" max="11775" width="81.5" style="1" customWidth="1"/>
    <col min="11776" max="11776" width="10.875" style="1" customWidth="1"/>
    <col min="11777" max="11777" width="0" style="1" hidden="1" customWidth="1"/>
    <col min="11778" max="11778" width="15" style="1" customWidth="1"/>
    <col min="11779" max="11779" width="15.25" style="1" customWidth="1"/>
    <col min="11780" max="11781" width="14.25" style="1" customWidth="1"/>
    <col min="11782" max="11782" width="14.5" style="1" customWidth="1"/>
    <col min="11783" max="11783" width="14.25" style="1" customWidth="1"/>
    <col min="11784" max="11784" width="9" style="1"/>
    <col min="11785" max="11785" width="8.5" style="1" bestFit="1" customWidth="1"/>
    <col min="11786" max="12030" width="9" style="1"/>
    <col min="12031" max="12031" width="81.5" style="1" customWidth="1"/>
    <col min="12032" max="12032" width="10.875" style="1" customWidth="1"/>
    <col min="12033" max="12033" width="0" style="1" hidden="1" customWidth="1"/>
    <col min="12034" max="12034" width="15" style="1" customWidth="1"/>
    <col min="12035" max="12035" width="15.25" style="1" customWidth="1"/>
    <col min="12036" max="12037" width="14.25" style="1" customWidth="1"/>
    <col min="12038" max="12038" width="14.5" style="1" customWidth="1"/>
    <col min="12039" max="12039" width="14.25" style="1" customWidth="1"/>
    <col min="12040" max="12040" width="9" style="1"/>
    <col min="12041" max="12041" width="8.5" style="1" bestFit="1" customWidth="1"/>
    <col min="12042" max="12286" width="9" style="1"/>
    <col min="12287" max="12287" width="81.5" style="1" customWidth="1"/>
    <col min="12288" max="12288" width="10.875" style="1" customWidth="1"/>
    <col min="12289" max="12289" width="0" style="1" hidden="1" customWidth="1"/>
    <col min="12290" max="12290" width="15" style="1" customWidth="1"/>
    <col min="12291" max="12291" width="15.25" style="1" customWidth="1"/>
    <col min="12292" max="12293" width="14.25" style="1" customWidth="1"/>
    <col min="12294" max="12294" width="14.5" style="1" customWidth="1"/>
    <col min="12295" max="12295" width="14.25" style="1" customWidth="1"/>
    <col min="12296" max="12296" width="9" style="1"/>
    <col min="12297" max="12297" width="8.5" style="1" bestFit="1" customWidth="1"/>
    <col min="12298" max="12542" width="9" style="1"/>
    <col min="12543" max="12543" width="81.5" style="1" customWidth="1"/>
    <col min="12544" max="12544" width="10.875" style="1" customWidth="1"/>
    <col min="12545" max="12545" width="0" style="1" hidden="1" customWidth="1"/>
    <col min="12546" max="12546" width="15" style="1" customWidth="1"/>
    <col min="12547" max="12547" width="15.25" style="1" customWidth="1"/>
    <col min="12548" max="12549" width="14.25" style="1" customWidth="1"/>
    <col min="12550" max="12550" width="14.5" style="1" customWidth="1"/>
    <col min="12551" max="12551" width="14.25" style="1" customWidth="1"/>
    <col min="12552" max="12552" width="9" style="1"/>
    <col min="12553" max="12553" width="8.5" style="1" bestFit="1" customWidth="1"/>
    <col min="12554" max="12798" width="9" style="1"/>
    <col min="12799" max="12799" width="81.5" style="1" customWidth="1"/>
    <col min="12800" max="12800" width="10.875" style="1" customWidth="1"/>
    <col min="12801" max="12801" width="0" style="1" hidden="1" customWidth="1"/>
    <col min="12802" max="12802" width="15" style="1" customWidth="1"/>
    <col min="12803" max="12803" width="15.25" style="1" customWidth="1"/>
    <col min="12804" max="12805" width="14.25" style="1" customWidth="1"/>
    <col min="12806" max="12806" width="14.5" style="1" customWidth="1"/>
    <col min="12807" max="12807" width="14.25" style="1" customWidth="1"/>
    <col min="12808" max="12808" width="9" style="1"/>
    <col min="12809" max="12809" width="8.5" style="1" bestFit="1" customWidth="1"/>
    <col min="12810" max="13054" width="9" style="1"/>
    <col min="13055" max="13055" width="81.5" style="1" customWidth="1"/>
    <col min="13056" max="13056" width="10.875" style="1" customWidth="1"/>
    <col min="13057" max="13057" width="0" style="1" hidden="1" customWidth="1"/>
    <col min="13058" max="13058" width="15" style="1" customWidth="1"/>
    <col min="13059" max="13059" width="15.25" style="1" customWidth="1"/>
    <col min="13060" max="13061" width="14.25" style="1" customWidth="1"/>
    <col min="13062" max="13062" width="14.5" style="1" customWidth="1"/>
    <col min="13063" max="13063" width="14.25" style="1" customWidth="1"/>
    <col min="13064" max="13064" width="9" style="1"/>
    <col min="13065" max="13065" width="8.5" style="1" bestFit="1" customWidth="1"/>
    <col min="13066" max="13310" width="9" style="1"/>
    <col min="13311" max="13311" width="81.5" style="1" customWidth="1"/>
    <col min="13312" max="13312" width="10.875" style="1" customWidth="1"/>
    <col min="13313" max="13313" width="0" style="1" hidden="1" customWidth="1"/>
    <col min="13314" max="13314" width="15" style="1" customWidth="1"/>
    <col min="13315" max="13315" width="15.25" style="1" customWidth="1"/>
    <col min="13316" max="13317" width="14.25" style="1" customWidth="1"/>
    <col min="13318" max="13318" width="14.5" style="1" customWidth="1"/>
    <col min="13319" max="13319" width="14.25" style="1" customWidth="1"/>
    <col min="13320" max="13320" width="9" style="1"/>
    <col min="13321" max="13321" width="8.5" style="1" bestFit="1" customWidth="1"/>
    <col min="13322" max="13566" width="9" style="1"/>
    <col min="13567" max="13567" width="81.5" style="1" customWidth="1"/>
    <col min="13568" max="13568" width="10.875" style="1" customWidth="1"/>
    <col min="13569" max="13569" width="0" style="1" hidden="1" customWidth="1"/>
    <col min="13570" max="13570" width="15" style="1" customWidth="1"/>
    <col min="13571" max="13571" width="15.25" style="1" customWidth="1"/>
    <col min="13572" max="13573" width="14.25" style="1" customWidth="1"/>
    <col min="13574" max="13574" width="14.5" style="1" customWidth="1"/>
    <col min="13575" max="13575" width="14.25" style="1" customWidth="1"/>
    <col min="13576" max="13576" width="9" style="1"/>
    <col min="13577" max="13577" width="8.5" style="1" bestFit="1" customWidth="1"/>
    <col min="13578" max="13822" width="9" style="1"/>
    <col min="13823" max="13823" width="81.5" style="1" customWidth="1"/>
    <col min="13824" max="13824" width="10.875" style="1" customWidth="1"/>
    <col min="13825" max="13825" width="0" style="1" hidden="1" customWidth="1"/>
    <col min="13826" max="13826" width="15" style="1" customWidth="1"/>
    <col min="13827" max="13827" width="15.25" style="1" customWidth="1"/>
    <col min="13828" max="13829" width="14.25" style="1" customWidth="1"/>
    <col min="13830" max="13830" width="14.5" style="1" customWidth="1"/>
    <col min="13831" max="13831" width="14.25" style="1" customWidth="1"/>
    <col min="13832" max="13832" width="9" style="1"/>
    <col min="13833" max="13833" width="8.5" style="1" bestFit="1" customWidth="1"/>
    <col min="13834" max="14078" width="9" style="1"/>
    <col min="14079" max="14079" width="81.5" style="1" customWidth="1"/>
    <col min="14080" max="14080" width="10.875" style="1" customWidth="1"/>
    <col min="14081" max="14081" width="0" style="1" hidden="1" customWidth="1"/>
    <col min="14082" max="14082" width="15" style="1" customWidth="1"/>
    <col min="14083" max="14083" width="15.25" style="1" customWidth="1"/>
    <col min="14084" max="14085" width="14.25" style="1" customWidth="1"/>
    <col min="14086" max="14086" width="14.5" style="1" customWidth="1"/>
    <col min="14087" max="14087" width="14.25" style="1" customWidth="1"/>
    <col min="14088" max="14088" width="9" style="1"/>
    <col min="14089" max="14089" width="8.5" style="1" bestFit="1" customWidth="1"/>
    <col min="14090" max="14334" width="9" style="1"/>
    <col min="14335" max="14335" width="81.5" style="1" customWidth="1"/>
    <col min="14336" max="14336" width="10.875" style="1" customWidth="1"/>
    <col min="14337" max="14337" width="0" style="1" hidden="1" customWidth="1"/>
    <col min="14338" max="14338" width="15" style="1" customWidth="1"/>
    <col min="14339" max="14339" width="15.25" style="1" customWidth="1"/>
    <col min="14340" max="14341" width="14.25" style="1" customWidth="1"/>
    <col min="14342" max="14342" width="14.5" style="1" customWidth="1"/>
    <col min="14343" max="14343" width="14.25" style="1" customWidth="1"/>
    <col min="14344" max="14344" width="9" style="1"/>
    <col min="14345" max="14345" width="8.5" style="1" bestFit="1" customWidth="1"/>
    <col min="14346" max="14590" width="9" style="1"/>
    <col min="14591" max="14591" width="81.5" style="1" customWidth="1"/>
    <col min="14592" max="14592" width="10.875" style="1" customWidth="1"/>
    <col min="14593" max="14593" width="0" style="1" hidden="1" customWidth="1"/>
    <col min="14594" max="14594" width="15" style="1" customWidth="1"/>
    <col min="14595" max="14595" width="15.25" style="1" customWidth="1"/>
    <col min="14596" max="14597" width="14.25" style="1" customWidth="1"/>
    <col min="14598" max="14598" width="14.5" style="1" customWidth="1"/>
    <col min="14599" max="14599" width="14.25" style="1" customWidth="1"/>
    <col min="14600" max="14600" width="9" style="1"/>
    <col min="14601" max="14601" width="8.5" style="1" bestFit="1" customWidth="1"/>
    <col min="14602" max="14846" width="9" style="1"/>
    <col min="14847" max="14847" width="81.5" style="1" customWidth="1"/>
    <col min="14848" max="14848" width="10.875" style="1" customWidth="1"/>
    <col min="14849" max="14849" width="0" style="1" hidden="1" customWidth="1"/>
    <col min="14850" max="14850" width="15" style="1" customWidth="1"/>
    <col min="14851" max="14851" width="15.25" style="1" customWidth="1"/>
    <col min="14852" max="14853" width="14.25" style="1" customWidth="1"/>
    <col min="14854" max="14854" width="14.5" style="1" customWidth="1"/>
    <col min="14855" max="14855" width="14.25" style="1" customWidth="1"/>
    <col min="14856" max="14856" width="9" style="1"/>
    <col min="14857" max="14857" width="8.5" style="1" bestFit="1" customWidth="1"/>
    <col min="14858" max="15102" width="9" style="1"/>
    <col min="15103" max="15103" width="81.5" style="1" customWidth="1"/>
    <col min="15104" max="15104" width="10.875" style="1" customWidth="1"/>
    <col min="15105" max="15105" width="0" style="1" hidden="1" customWidth="1"/>
    <col min="15106" max="15106" width="15" style="1" customWidth="1"/>
    <col min="15107" max="15107" width="15.25" style="1" customWidth="1"/>
    <col min="15108" max="15109" width="14.25" style="1" customWidth="1"/>
    <col min="15110" max="15110" width="14.5" style="1" customWidth="1"/>
    <col min="15111" max="15111" width="14.25" style="1" customWidth="1"/>
    <col min="15112" max="15112" width="9" style="1"/>
    <col min="15113" max="15113" width="8.5" style="1" bestFit="1" customWidth="1"/>
    <col min="15114" max="15358" width="9" style="1"/>
    <col min="15359" max="15359" width="81.5" style="1" customWidth="1"/>
    <col min="15360" max="15360" width="10.875" style="1" customWidth="1"/>
    <col min="15361" max="15361" width="0" style="1" hidden="1" customWidth="1"/>
    <col min="15362" max="15362" width="15" style="1" customWidth="1"/>
    <col min="15363" max="15363" width="15.25" style="1" customWidth="1"/>
    <col min="15364" max="15365" width="14.25" style="1" customWidth="1"/>
    <col min="15366" max="15366" width="14.5" style="1" customWidth="1"/>
    <col min="15367" max="15367" width="14.25" style="1" customWidth="1"/>
    <col min="15368" max="15368" width="9" style="1"/>
    <col min="15369" max="15369" width="8.5" style="1" bestFit="1" customWidth="1"/>
    <col min="15370" max="15614" width="9" style="1"/>
    <col min="15615" max="15615" width="81.5" style="1" customWidth="1"/>
    <col min="15616" max="15616" width="10.875" style="1" customWidth="1"/>
    <col min="15617" max="15617" width="0" style="1" hidden="1" customWidth="1"/>
    <col min="15618" max="15618" width="15" style="1" customWidth="1"/>
    <col min="15619" max="15619" width="15.25" style="1" customWidth="1"/>
    <col min="15620" max="15621" width="14.25" style="1" customWidth="1"/>
    <col min="15622" max="15622" width="14.5" style="1" customWidth="1"/>
    <col min="15623" max="15623" width="14.25" style="1" customWidth="1"/>
    <col min="15624" max="15624" width="9" style="1"/>
    <col min="15625" max="15625" width="8.5" style="1" bestFit="1" customWidth="1"/>
    <col min="15626" max="15870" width="9" style="1"/>
    <col min="15871" max="15871" width="81.5" style="1" customWidth="1"/>
    <col min="15872" max="15872" width="10.875" style="1" customWidth="1"/>
    <col min="15873" max="15873" width="0" style="1" hidden="1" customWidth="1"/>
    <col min="15874" max="15874" width="15" style="1" customWidth="1"/>
    <col min="15875" max="15875" width="15.25" style="1" customWidth="1"/>
    <col min="15876" max="15877" width="14.25" style="1" customWidth="1"/>
    <col min="15878" max="15878" width="14.5" style="1" customWidth="1"/>
    <col min="15879" max="15879" width="14.25" style="1" customWidth="1"/>
    <col min="15880" max="15880" width="9" style="1"/>
    <col min="15881" max="15881" width="8.5" style="1" bestFit="1" customWidth="1"/>
    <col min="15882" max="16126" width="9" style="1"/>
    <col min="16127" max="16127" width="81.5" style="1" customWidth="1"/>
    <col min="16128" max="16128" width="10.875" style="1" customWidth="1"/>
    <col min="16129" max="16129" width="0" style="1" hidden="1" customWidth="1"/>
    <col min="16130" max="16130" width="15" style="1" customWidth="1"/>
    <col min="16131" max="16131" width="15.25" style="1" customWidth="1"/>
    <col min="16132" max="16133" width="14.25" style="1" customWidth="1"/>
    <col min="16134" max="16134" width="14.5" style="1" customWidth="1"/>
    <col min="16135" max="16135" width="14.25" style="1" customWidth="1"/>
    <col min="16136" max="16136" width="9" style="1"/>
    <col min="16137" max="16137" width="8.5" style="1" bestFit="1" customWidth="1"/>
    <col min="16138" max="16384" width="9" style="1"/>
  </cols>
  <sheetData>
    <row r="2" spans="1:9" ht="17.25" customHeight="1" x14ac:dyDescent="0.25">
      <c r="E2" s="250"/>
      <c r="F2" s="61"/>
      <c r="G2" s="61"/>
      <c r="H2" s="61"/>
      <c r="I2" s="61"/>
    </row>
    <row r="3" spans="1:9" ht="3" hidden="1" customHeight="1" x14ac:dyDescent="0.25">
      <c r="E3" s="250" t="s">
        <v>174</v>
      </c>
      <c r="F3" s="61"/>
      <c r="G3" s="61"/>
      <c r="H3" s="61"/>
      <c r="I3" s="61"/>
    </row>
    <row r="4" spans="1:9" hidden="1" x14ac:dyDescent="0.25">
      <c r="E4" s="250" t="s">
        <v>173</v>
      </c>
      <c r="F4" s="61"/>
      <c r="G4" s="61"/>
      <c r="H4" s="61"/>
      <c r="I4" s="61"/>
    </row>
    <row r="5" spans="1:9" hidden="1" x14ac:dyDescent="0.25"/>
    <row r="6" spans="1:9" ht="20.25" hidden="1" x14ac:dyDescent="0.25">
      <c r="A6" s="5" t="s">
        <v>4</v>
      </c>
      <c r="G6" s="403" t="s">
        <v>5</v>
      </c>
      <c r="H6" s="403"/>
      <c r="I6" s="403"/>
    </row>
    <row r="7" spans="1:9" ht="36.75" hidden="1" customHeight="1" x14ac:dyDescent="0.25">
      <c r="A7" s="6"/>
      <c r="G7" s="404"/>
      <c r="H7" s="404"/>
      <c r="I7" s="404"/>
    </row>
    <row r="8" spans="1:9" ht="48" hidden="1" customHeight="1" x14ac:dyDescent="0.25">
      <c r="A8" s="7"/>
      <c r="G8" s="405"/>
      <c r="H8" s="405"/>
      <c r="I8" s="405"/>
    </row>
    <row r="9" spans="1:9" ht="62.25" hidden="1" customHeight="1" x14ac:dyDescent="0.25">
      <c r="A9" s="8" t="s">
        <v>6</v>
      </c>
      <c r="G9" s="406" t="s">
        <v>7</v>
      </c>
      <c r="H9" s="406"/>
      <c r="I9" s="406"/>
    </row>
    <row r="10" spans="1:9" hidden="1" x14ac:dyDescent="0.25"/>
    <row r="11" spans="1:9" hidden="1" x14ac:dyDescent="0.25">
      <c r="H11" s="62" t="s">
        <v>8</v>
      </c>
      <c r="I11" s="151" t="s">
        <v>9</v>
      </c>
    </row>
    <row r="12" spans="1:9" hidden="1" x14ac:dyDescent="0.25">
      <c r="H12" s="62" t="s">
        <v>10</v>
      </c>
      <c r="I12" s="151"/>
    </row>
    <row r="13" spans="1:9" hidden="1" x14ac:dyDescent="0.25">
      <c r="H13" s="62" t="s">
        <v>11</v>
      </c>
      <c r="I13" s="151"/>
    </row>
    <row r="14" spans="1:9" hidden="1" x14ac:dyDescent="0.25">
      <c r="H14" s="62" t="s">
        <v>12</v>
      </c>
      <c r="I14" s="151"/>
    </row>
    <row r="15" spans="1:9" hidden="1" x14ac:dyDescent="0.25">
      <c r="H15" s="407" t="s">
        <v>13</v>
      </c>
      <c r="I15" s="408"/>
    </row>
    <row r="16" spans="1:9" hidden="1" x14ac:dyDescent="0.25">
      <c r="B16" s="394"/>
      <c r="C16" s="394"/>
      <c r="D16" s="394"/>
      <c r="E16" s="394"/>
      <c r="H16" s="395" t="s">
        <v>14</v>
      </c>
      <c r="I16" s="395"/>
    </row>
    <row r="17" spans="1:9" ht="44.45" customHeight="1" x14ac:dyDescent="0.25">
      <c r="A17" s="11" t="s">
        <v>15</v>
      </c>
      <c r="B17" s="397" t="s">
        <v>16</v>
      </c>
      <c r="C17" s="397"/>
      <c r="D17" s="397"/>
      <c r="E17" s="397"/>
      <c r="F17" s="397"/>
      <c r="G17" s="398"/>
      <c r="H17" s="64" t="s">
        <v>17</v>
      </c>
      <c r="I17" s="65">
        <v>41838805</v>
      </c>
    </row>
    <row r="18" spans="1:9" ht="20.25" x14ac:dyDescent="0.25">
      <c r="A18" s="11" t="s">
        <v>18</v>
      </c>
      <c r="B18" s="396" t="s">
        <v>19</v>
      </c>
      <c r="C18" s="396"/>
      <c r="D18" s="396"/>
      <c r="E18" s="396"/>
      <c r="F18" s="66"/>
      <c r="G18" s="67"/>
      <c r="H18" s="64" t="s">
        <v>20</v>
      </c>
      <c r="I18" s="65"/>
    </row>
    <row r="19" spans="1:9" ht="20.25" x14ac:dyDescent="0.25">
      <c r="A19" s="11" t="s">
        <v>21</v>
      </c>
      <c r="B19" s="396" t="s">
        <v>22</v>
      </c>
      <c r="C19" s="396"/>
      <c r="D19" s="396"/>
      <c r="E19" s="396"/>
      <c r="F19" s="66"/>
      <c r="G19" s="67"/>
      <c r="H19" s="64" t="s">
        <v>23</v>
      </c>
      <c r="I19" s="65"/>
    </row>
    <row r="20" spans="1:9" ht="20.25" x14ac:dyDescent="0.25">
      <c r="A20" s="11" t="s">
        <v>24</v>
      </c>
      <c r="B20" s="396" t="s">
        <v>25</v>
      </c>
      <c r="C20" s="396"/>
      <c r="D20" s="396"/>
      <c r="E20" s="396"/>
      <c r="F20" s="68"/>
      <c r="G20" s="69"/>
      <c r="H20" s="64" t="s">
        <v>26</v>
      </c>
      <c r="I20" s="65"/>
    </row>
    <row r="21" spans="1:9" ht="18.75" customHeight="1" x14ac:dyDescent="0.25">
      <c r="A21" s="11" t="s">
        <v>27</v>
      </c>
      <c r="B21" s="396" t="s">
        <v>28</v>
      </c>
      <c r="C21" s="396"/>
      <c r="D21" s="396"/>
      <c r="E21" s="396"/>
      <c r="F21" s="396"/>
      <c r="G21" s="399"/>
      <c r="H21" s="64" t="s">
        <v>29</v>
      </c>
      <c r="I21" s="65"/>
    </row>
    <row r="22" spans="1:9" ht="20.25" x14ac:dyDescent="0.25">
      <c r="A22" s="11" t="s">
        <v>30</v>
      </c>
      <c r="B22" s="396" t="s">
        <v>31</v>
      </c>
      <c r="C22" s="396"/>
      <c r="D22" s="396"/>
      <c r="E22" s="396"/>
      <c r="F22" s="68"/>
      <c r="G22" s="70"/>
      <c r="H22" s="71" t="s">
        <v>32</v>
      </c>
      <c r="I22" s="65" t="s">
        <v>33</v>
      </c>
    </row>
    <row r="23" spans="1:9" ht="20.25" x14ac:dyDescent="0.25">
      <c r="A23" s="11" t="s">
        <v>34</v>
      </c>
      <c r="B23" s="396" t="s">
        <v>35</v>
      </c>
      <c r="C23" s="396"/>
      <c r="D23" s="396"/>
      <c r="E23" s="396"/>
      <c r="F23" s="400" t="s">
        <v>36</v>
      </c>
      <c r="G23" s="401"/>
      <c r="H23" s="402"/>
      <c r="I23" s="72" t="s">
        <v>37</v>
      </c>
    </row>
    <row r="24" spans="1:9" ht="20.25" x14ac:dyDescent="0.25">
      <c r="A24" s="11" t="s">
        <v>38</v>
      </c>
      <c r="B24" s="396" t="s">
        <v>39</v>
      </c>
      <c r="C24" s="396"/>
      <c r="D24" s="396"/>
      <c r="E24" s="396"/>
      <c r="F24" s="400" t="s">
        <v>40</v>
      </c>
      <c r="G24" s="401"/>
      <c r="H24" s="402"/>
      <c r="I24" s="73"/>
    </row>
    <row r="25" spans="1:9" ht="20.25" x14ac:dyDescent="0.25">
      <c r="A25" s="11" t="s">
        <v>41</v>
      </c>
      <c r="B25" s="396">
        <v>120</v>
      </c>
      <c r="C25" s="396"/>
      <c r="D25" s="396"/>
      <c r="E25" s="396"/>
      <c r="F25" s="68"/>
      <c r="G25" s="68"/>
      <c r="H25" s="68"/>
      <c r="I25" s="69"/>
    </row>
    <row r="26" spans="1:9" ht="20.25" x14ac:dyDescent="0.25">
      <c r="A26" s="11" t="s">
        <v>42</v>
      </c>
      <c r="B26" s="396" t="s">
        <v>43</v>
      </c>
      <c r="C26" s="396"/>
      <c r="D26" s="396"/>
      <c r="E26" s="396"/>
      <c r="F26" s="396"/>
      <c r="G26" s="66"/>
      <c r="H26" s="66"/>
      <c r="I26" s="67"/>
    </row>
    <row r="27" spans="1:9" ht="20.25" x14ac:dyDescent="0.25">
      <c r="A27" s="11" t="s">
        <v>45</v>
      </c>
      <c r="B27" s="396" t="s">
        <v>46</v>
      </c>
      <c r="C27" s="396"/>
      <c r="D27" s="396"/>
      <c r="E27" s="396"/>
      <c r="F27" s="149"/>
      <c r="G27" s="68"/>
      <c r="H27" s="68"/>
      <c r="I27" s="69"/>
    </row>
    <row r="28" spans="1:9" ht="20.25" x14ac:dyDescent="0.25">
      <c r="A28" s="11" t="s">
        <v>47</v>
      </c>
      <c r="B28" s="396" t="s">
        <v>48</v>
      </c>
      <c r="C28" s="396"/>
      <c r="D28" s="396"/>
      <c r="E28" s="396"/>
      <c r="F28" s="75"/>
      <c r="G28" s="66"/>
      <c r="H28" s="66"/>
      <c r="I28" s="67"/>
    </row>
    <row r="30" spans="1:9" x14ac:dyDescent="0.25">
      <c r="A30" s="409" t="s">
        <v>133</v>
      </c>
      <c r="B30" s="410"/>
      <c r="C30" s="410"/>
      <c r="D30" s="410"/>
      <c r="E30" s="410"/>
      <c r="F30" s="410"/>
      <c r="G30" s="410"/>
      <c r="H30" s="410"/>
      <c r="I30" s="410"/>
    </row>
    <row r="31" spans="1:9" x14ac:dyDescent="0.25">
      <c r="A31" s="12"/>
      <c r="B31" s="13"/>
      <c r="C31" s="14"/>
      <c r="D31" s="251"/>
      <c r="E31" s="252"/>
      <c r="F31" s="76"/>
      <c r="G31" s="76"/>
      <c r="H31" s="76"/>
      <c r="I31" s="76" t="s">
        <v>49</v>
      </c>
    </row>
    <row r="32" spans="1:9" ht="36" customHeight="1" x14ac:dyDescent="0.25">
      <c r="A32" s="426" t="s">
        <v>50</v>
      </c>
      <c r="B32" s="427" t="s">
        <v>51</v>
      </c>
      <c r="C32" s="428" t="s">
        <v>52</v>
      </c>
      <c r="D32" s="428" t="s">
        <v>53</v>
      </c>
      <c r="E32" s="427" t="s">
        <v>134</v>
      </c>
      <c r="F32" s="427" t="s">
        <v>54</v>
      </c>
      <c r="G32" s="427"/>
      <c r="H32" s="427"/>
      <c r="I32" s="427"/>
    </row>
    <row r="33" spans="1:12" ht="54" customHeight="1" x14ac:dyDescent="0.25">
      <c r="A33" s="426"/>
      <c r="B33" s="427"/>
      <c r="C33" s="428"/>
      <c r="D33" s="428"/>
      <c r="E33" s="427"/>
      <c r="F33" s="286" t="s">
        <v>55</v>
      </c>
      <c r="G33" s="286" t="s">
        <v>56</v>
      </c>
      <c r="H33" s="286" t="s">
        <v>57</v>
      </c>
      <c r="I33" s="286" t="s">
        <v>58</v>
      </c>
    </row>
    <row r="34" spans="1:12" ht="18" customHeight="1" x14ac:dyDescent="0.25">
      <c r="A34" s="287">
        <v>1</v>
      </c>
      <c r="B34" s="254">
        <v>2</v>
      </c>
      <c r="C34" s="253">
        <v>4</v>
      </c>
      <c r="D34" s="253"/>
      <c r="E34" s="254">
        <v>5</v>
      </c>
      <c r="F34" s="254">
        <v>6</v>
      </c>
      <c r="G34" s="254">
        <v>7</v>
      </c>
      <c r="H34" s="254">
        <v>8</v>
      </c>
      <c r="I34" s="254">
        <v>9</v>
      </c>
    </row>
    <row r="35" spans="1:12" ht="30" customHeight="1" x14ac:dyDescent="0.25">
      <c r="A35" s="425" t="s">
        <v>59</v>
      </c>
      <c r="B35" s="425"/>
      <c r="C35" s="425"/>
      <c r="D35" s="425"/>
      <c r="E35" s="425"/>
      <c r="F35" s="425"/>
      <c r="G35" s="425"/>
      <c r="H35" s="425"/>
      <c r="I35" s="425"/>
    </row>
    <row r="36" spans="1:12" s="18" customFormat="1" ht="30" customHeight="1" x14ac:dyDescent="0.25">
      <c r="A36" s="425" t="s">
        <v>60</v>
      </c>
      <c r="B36" s="425"/>
      <c r="C36" s="425"/>
      <c r="D36" s="425"/>
      <c r="E36" s="425"/>
      <c r="F36" s="425"/>
      <c r="G36" s="425"/>
      <c r="H36" s="425"/>
      <c r="I36" s="425"/>
      <c r="J36" s="378"/>
      <c r="K36" s="378"/>
      <c r="L36" s="378"/>
    </row>
    <row r="37" spans="1:12" s="18" customFormat="1" ht="33.75" customHeight="1" x14ac:dyDescent="0.25">
      <c r="A37" s="236" t="s">
        <v>150</v>
      </c>
      <c r="B37" s="288">
        <v>100</v>
      </c>
      <c r="C37" s="289">
        <f>C38+C45</f>
        <v>29591.200000000001</v>
      </c>
      <c r="D37" s="255">
        <v>28472.01</v>
      </c>
      <c r="E37" s="255">
        <f>SUM(F37:I37)</f>
        <v>27909.599999999999</v>
      </c>
      <c r="F37" s="255">
        <f>F38+F45+F44</f>
        <v>7285</v>
      </c>
      <c r="G37" s="255">
        <f t="shared" ref="G37:I37" si="0">G38+G45+G44</f>
        <v>6903.5999999999995</v>
      </c>
      <c r="H37" s="255">
        <f t="shared" si="0"/>
        <v>6399.5999999999995</v>
      </c>
      <c r="I37" s="255">
        <f t="shared" si="0"/>
        <v>7321.4</v>
      </c>
      <c r="J37" s="378"/>
      <c r="K37" s="378"/>
      <c r="L37" s="378"/>
    </row>
    <row r="38" spans="1:12" s="24" customFormat="1" ht="37.5" customHeight="1" x14ac:dyDescent="0.25">
      <c r="A38" s="236" t="s">
        <v>148</v>
      </c>
      <c r="B38" s="290">
        <v>110</v>
      </c>
      <c r="C38" s="291">
        <f>C39+C41+C42+C40</f>
        <v>28591.200000000001</v>
      </c>
      <c r="D38" s="256">
        <v>21167.71</v>
      </c>
      <c r="E38" s="256">
        <f t="shared" ref="E38:E46" si="1">SUM(F38:I38)</f>
        <v>22641.800000000003</v>
      </c>
      <c r="F38" s="256">
        <f>F39+F41+F42+F40</f>
        <v>5660.4</v>
      </c>
      <c r="G38" s="256">
        <f>G39+G41+G42+G40</f>
        <v>5660.5</v>
      </c>
      <c r="H38" s="256">
        <f>H39+H41+H42+H40</f>
        <v>5660.5</v>
      </c>
      <c r="I38" s="256">
        <f>I39+I41+I42+I40</f>
        <v>5660.4</v>
      </c>
      <c r="J38" s="379"/>
      <c r="K38" s="379"/>
      <c r="L38" s="379"/>
    </row>
    <row r="39" spans="1:12" s="18" customFormat="1" ht="24.75" customHeight="1" x14ac:dyDescent="0.25">
      <c r="A39" s="236" t="s">
        <v>136</v>
      </c>
      <c r="B39" s="292">
        <v>111</v>
      </c>
      <c r="C39" s="293">
        <v>24345.200000000001</v>
      </c>
      <c r="D39" s="257">
        <v>20819.91</v>
      </c>
      <c r="E39" s="257">
        <f t="shared" si="1"/>
        <v>22641.800000000003</v>
      </c>
      <c r="F39" s="275">
        <v>5660.4</v>
      </c>
      <c r="G39" s="275">
        <v>5660.5</v>
      </c>
      <c r="H39" s="275">
        <v>5660.5</v>
      </c>
      <c r="I39" s="275">
        <v>5660.4</v>
      </c>
      <c r="J39" s="378"/>
      <c r="K39" s="378">
        <v>385.2</v>
      </c>
      <c r="L39" s="378"/>
    </row>
    <row r="40" spans="1:12" s="18" customFormat="1" ht="27" customHeight="1" x14ac:dyDescent="0.25">
      <c r="A40" s="294" t="s">
        <v>135</v>
      </c>
      <c r="B40" s="295">
        <v>113</v>
      </c>
      <c r="C40" s="296">
        <v>7.6</v>
      </c>
      <c r="D40" s="257">
        <v>4.2</v>
      </c>
      <c r="E40" s="257">
        <f t="shared" si="1"/>
        <v>0</v>
      </c>
      <c r="F40" s="275">
        <v>0</v>
      </c>
      <c r="G40" s="297">
        <v>0</v>
      </c>
      <c r="H40" s="275">
        <v>0</v>
      </c>
      <c r="I40" s="297">
        <v>0</v>
      </c>
      <c r="J40" s="378"/>
      <c r="K40" s="378"/>
      <c r="L40" s="378"/>
    </row>
    <row r="41" spans="1:12" s="18" customFormat="1" ht="27" customHeight="1" x14ac:dyDescent="0.25">
      <c r="A41" s="298" t="s">
        <v>61</v>
      </c>
      <c r="B41" s="295">
        <v>112</v>
      </c>
      <c r="C41" s="296">
        <v>4125.6000000000004</v>
      </c>
      <c r="D41" s="257">
        <v>300.39999999999998</v>
      </c>
      <c r="E41" s="257">
        <f t="shared" si="1"/>
        <v>0</v>
      </c>
      <c r="F41" s="297">
        <v>0</v>
      </c>
      <c r="G41" s="297">
        <v>0</v>
      </c>
      <c r="H41" s="297">
        <v>0</v>
      </c>
      <c r="I41" s="297">
        <v>0</v>
      </c>
      <c r="J41" s="378"/>
      <c r="K41" s="378"/>
      <c r="L41" s="378"/>
    </row>
    <row r="42" spans="1:12" s="18" customFormat="1" ht="41.25" customHeight="1" x14ac:dyDescent="0.25">
      <c r="A42" s="237" t="s">
        <v>62</v>
      </c>
      <c r="B42" s="295">
        <v>114</v>
      </c>
      <c r="C42" s="296">
        <v>112.8</v>
      </c>
      <c r="D42" s="257">
        <v>0</v>
      </c>
      <c r="E42" s="257">
        <f t="shared" si="1"/>
        <v>0</v>
      </c>
      <c r="F42" s="275">
        <v>0</v>
      </c>
      <c r="G42" s="274"/>
      <c r="H42" s="274"/>
      <c r="I42" s="274"/>
      <c r="J42" s="380"/>
      <c r="K42" s="380"/>
      <c r="L42" s="380"/>
    </row>
    <row r="43" spans="1:12" s="18" customFormat="1" ht="41.25" customHeight="1" x14ac:dyDescent="0.25">
      <c r="A43" s="299" t="s">
        <v>146</v>
      </c>
      <c r="B43" s="300">
        <v>115</v>
      </c>
      <c r="C43" s="301">
        <v>0</v>
      </c>
      <c r="D43" s="258">
        <v>43.2</v>
      </c>
      <c r="E43" s="259">
        <v>0</v>
      </c>
      <c r="F43" s="275">
        <v>0</v>
      </c>
      <c r="G43" s="275">
        <v>0</v>
      </c>
      <c r="H43" s="275">
        <v>0</v>
      </c>
      <c r="I43" s="275">
        <v>0</v>
      </c>
      <c r="J43" s="380"/>
      <c r="K43" s="380"/>
      <c r="L43" s="380"/>
    </row>
    <row r="44" spans="1:12" s="18" customFormat="1" ht="25.5" customHeight="1" x14ac:dyDescent="0.25">
      <c r="A44" s="302" t="s">
        <v>147</v>
      </c>
      <c r="B44" s="303">
        <v>116</v>
      </c>
      <c r="C44" s="304">
        <v>0</v>
      </c>
      <c r="D44" s="260">
        <v>5371.5</v>
      </c>
      <c r="E44" s="261">
        <v>3000</v>
      </c>
      <c r="F44" s="275">
        <v>782.6</v>
      </c>
      <c r="G44" s="275">
        <v>736.7</v>
      </c>
      <c r="H44" s="275">
        <v>593.70000000000005</v>
      </c>
      <c r="I44" s="275">
        <v>1021.1</v>
      </c>
      <c r="J44" s="380"/>
      <c r="K44" s="380"/>
      <c r="L44" s="380"/>
    </row>
    <row r="45" spans="1:12" s="18" customFormat="1" ht="34.5" customHeight="1" x14ac:dyDescent="0.25">
      <c r="A45" s="236" t="s">
        <v>149</v>
      </c>
      <c r="B45" s="305">
        <v>120</v>
      </c>
      <c r="C45" s="293">
        <v>1000</v>
      </c>
      <c r="D45" s="262">
        <v>1799.65</v>
      </c>
      <c r="E45" s="262">
        <f t="shared" si="1"/>
        <v>2133.7000000000003</v>
      </c>
      <c r="F45" s="255">
        <f>F46+F47</f>
        <v>842</v>
      </c>
      <c r="G45" s="255">
        <f>G46+G47</f>
        <v>506.4</v>
      </c>
      <c r="H45" s="255">
        <f>H46+H47</f>
        <v>145.4</v>
      </c>
      <c r="I45" s="255">
        <f>I46+I47</f>
        <v>639.9</v>
      </c>
      <c r="J45" s="381"/>
      <c r="K45" s="381"/>
      <c r="L45" s="380"/>
    </row>
    <row r="46" spans="1:12" s="18" customFormat="1" ht="94.5" customHeight="1" x14ac:dyDescent="0.25">
      <c r="A46" s="27" t="s">
        <v>151</v>
      </c>
      <c r="B46" s="295">
        <v>121</v>
      </c>
      <c r="C46" s="296">
        <v>1000</v>
      </c>
      <c r="D46" s="257">
        <v>1799.65</v>
      </c>
      <c r="E46" s="257">
        <f t="shared" si="1"/>
        <v>2133.7000000000003</v>
      </c>
      <c r="F46" s="275">
        <v>842</v>
      </c>
      <c r="G46" s="275">
        <v>506.4</v>
      </c>
      <c r="H46" s="275">
        <v>145.4</v>
      </c>
      <c r="I46" s="275">
        <v>639.9</v>
      </c>
      <c r="J46" s="382"/>
      <c r="K46" s="382"/>
      <c r="L46" s="378"/>
    </row>
    <row r="47" spans="1:12" s="31" customFormat="1" ht="24.95" hidden="1" customHeight="1" x14ac:dyDescent="0.25">
      <c r="A47" s="29"/>
      <c r="B47" s="295"/>
      <c r="C47" s="296"/>
      <c r="D47" s="257"/>
      <c r="E47" s="257"/>
      <c r="F47" s="274">
        <v>0</v>
      </c>
      <c r="G47" s="274">
        <v>0</v>
      </c>
      <c r="H47" s="274">
        <v>0</v>
      </c>
      <c r="I47" s="274">
        <v>0</v>
      </c>
      <c r="J47" s="378"/>
      <c r="K47" s="378"/>
      <c r="L47" s="378"/>
    </row>
    <row r="48" spans="1:12" s="18" customFormat="1" ht="18" customHeight="1" x14ac:dyDescent="0.25">
      <c r="A48" s="306" t="s">
        <v>63</v>
      </c>
      <c r="B48" s="307">
        <v>122</v>
      </c>
      <c r="C48" s="296"/>
      <c r="D48" s="257"/>
      <c r="E48" s="257"/>
      <c r="F48" s="274">
        <v>0</v>
      </c>
      <c r="G48" s="274">
        <f>SUM(G49:G49)</f>
        <v>0</v>
      </c>
      <c r="H48" s="274">
        <f>SUM(H49:H49)</f>
        <v>0</v>
      </c>
      <c r="I48" s="274">
        <v>0</v>
      </c>
      <c r="J48" s="378"/>
      <c r="K48" s="378"/>
      <c r="L48" s="378"/>
    </row>
    <row r="49" spans="1:12" s="18" customFormat="1" ht="16.5" customHeight="1" x14ac:dyDescent="0.25">
      <c r="A49" s="308" t="s">
        <v>64</v>
      </c>
      <c r="B49" s="309">
        <v>123</v>
      </c>
      <c r="C49" s="310"/>
      <c r="D49" s="257"/>
      <c r="E49" s="257"/>
      <c r="F49" s="274">
        <v>0</v>
      </c>
      <c r="G49" s="274">
        <v>0</v>
      </c>
      <c r="H49" s="274">
        <v>0</v>
      </c>
      <c r="I49" s="274">
        <v>0</v>
      </c>
      <c r="J49" s="378"/>
      <c r="K49" s="378"/>
      <c r="L49" s="378"/>
    </row>
    <row r="50" spans="1:12" ht="53.25" customHeight="1" x14ac:dyDescent="0.25">
      <c r="A50" s="238" t="s">
        <v>152</v>
      </c>
      <c r="B50" s="263"/>
      <c r="C50" s="263"/>
      <c r="D50" s="263"/>
      <c r="E50" s="263"/>
      <c r="F50" s="263"/>
      <c r="G50" s="263"/>
      <c r="H50" s="263"/>
      <c r="I50" s="263"/>
    </row>
    <row r="51" spans="1:12" ht="21.75" customHeight="1" x14ac:dyDescent="0.3">
      <c r="A51" s="239" t="s">
        <v>154</v>
      </c>
      <c r="B51" s="263"/>
      <c r="C51" s="263"/>
      <c r="D51" s="263"/>
      <c r="E51" s="263"/>
      <c r="F51" s="263"/>
      <c r="G51" s="263"/>
      <c r="H51" s="263"/>
      <c r="I51" s="263"/>
    </row>
    <row r="52" spans="1:12" ht="24" customHeight="1" x14ac:dyDescent="0.25">
      <c r="A52" s="311" t="s">
        <v>65</v>
      </c>
      <c r="B52" s="312">
        <v>130</v>
      </c>
      <c r="C52" s="313">
        <v>20927.599999999999</v>
      </c>
      <c r="D52" s="264">
        <v>18467.12</v>
      </c>
      <c r="E52" s="264">
        <f>SUM(F52:I52)</f>
        <v>18892.400000000001</v>
      </c>
      <c r="F52" s="264">
        <v>4723.1000000000004</v>
      </c>
      <c r="G52" s="264">
        <v>4723.1000000000004</v>
      </c>
      <c r="H52" s="264">
        <v>4723.1000000000004</v>
      </c>
      <c r="I52" s="264">
        <v>4723.1000000000004</v>
      </c>
    </row>
    <row r="53" spans="1:12" ht="18.75" customHeight="1" x14ac:dyDescent="0.25">
      <c r="A53" s="311" t="s">
        <v>66</v>
      </c>
      <c r="B53" s="312">
        <v>140</v>
      </c>
      <c r="C53" s="313">
        <v>4594.2</v>
      </c>
      <c r="D53" s="264">
        <v>3989.44</v>
      </c>
      <c r="E53" s="264">
        <f>SUM(F53:I53)</f>
        <v>4156.2999999999993</v>
      </c>
      <c r="F53" s="264">
        <v>1039</v>
      </c>
      <c r="G53" s="264">
        <v>1039.0999999999999</v>
      </c>
      <c r="H53" s="264">
        <v>1039.0999999999999</v>
      </c>
      <c r="I53" s="264">
        <v>1039.0999999999999</v>
      </c>
    </row>
    <row r="54" spans="1:12" s="60" customFormat="1" ht="26.25" customHeight="1" x14ac:dyDescent="0.25">
      <c r="A54" s="311" t="s">
        <v>153</v>
      </c>
      <c r="B54" s="312">
        <v>150</v>
      </c>
      <c r="C54" s="314">
        <f>C55+C56+C57+C58+C59</f>
        <v>815</v>
      </c>
      <c r="D54" s="264">
        <v>923.2</v>
      </c>
      <c r="E54" s="264">
        <f>E55+E56+E57+E58+E59</f>
        <v>728.01</v>
      </c>
      <c r="F54" s="264">
        <f>F55+F56+F57+F58+F59</f>
        <v>149.69999999999999</v>
      </c>
      <c r="G54" s="264">
        <f t="shared" ref="G54:I54" si="2">G55+G56+G57+G58+G59</f>
        <v>147.67000000000002</v>
      </c>
      <c r="H54" s="264">
        <f t="shared" si="2"/>
        <v>139.37</v>
      </c>
      <c r="I54" s="264">
        <f t="shared" si="2"/>
        <v>291.27000000000004</v>
      </c>
      <c r="J54" s="383"/>
      <c r="K54" s="383"/>
      <c r="L54" s="383"/>
    </row>
    <row r="55" spans="1:12" x14ac:dyDescent="0.25">
      <c r="A55" s="38" t="s">
        <v>67</v>
      </c>
      <c r="B55" s="287">
        <v>151</v>
      </c>
      <c r="C55" s="315">
        <v>500</v>
      </c>
      <c r="D55" s="255">
        <v>0</v>
      </c>
      <c r="E55" s="255">
        <f>F55+G55+H55+I55</f>
        <v>500</v>
      </c>
      <c r="F55" s="275">
        <v>100</v>
      </c>
      <c r="G55" s="275">
        <v>83.5</v>
      </c>
      <c r="H55" s="275">
        <v>83.5</v>
      </c>
      <c r="I55" s="275">
        <v>233</v>
      </c>
      <c r="J55" s="383">
        <v>200</v>
      </c>
    </row>
    <row r="56" spans="1:12" x14ac:dyDescent="0.25">
      <c r="A56" s="242" t="s">
        <v>68</v>
      </c>
      <c r="B56" s="287">
        <v>152</v>
      </c>
      <c r="C56" s="315">
        <v>100</v>
      </c>
      <c r="D56" s="255">
        <v>0</v>
      </c>
      <c r="E56" s="255">
        <f>F56+G56+H56+I56</f>
        <v>50</v>
      </c>
      <c r="F56" s="275">
        <v>12.5</v>
      </c>
      <c r="G56" s="275">
        <v>12.5</v>
      </c>
      <c r="H56" s="275">
        <v>12.5</v>
      </c>
      <c r="I56" s="275">
        <v>12.5</v>
      </c>
    </row>
    <row r="57" spans="1:12" x14ac:dyDescent="0.25">
      <c r="A57" s="242" t="s">
        <v>69</v>
      </c>
      <c r="B57" s="287">
        <v>153</v>
      </c>
      <c r="C57" s="315">
        <v>50</v>
      </c>
      <c r="D57" s="255">
        <v>0</v>
      </c>
      <c r="E57" s="255">
        <f>F57+G57+H57+I57</f>
        <v>60.010000000000005</v>
      </c>
      <c r="F57" s="275">
        <v>10</v>
      </c>
      <c r="G57" s="275">
        <v>16.670000000000002</v>
      </c>
      <c r="H57" s="275">
        <v>16.670000000000002</v>
      </c>
      <c r="I57" s="275">
        <v>16.670000000000002</v>
      </c>
    </row>
    <row r="58" spans="1:12" x14ac:dyDescent="0.25">
      <c r="A58" s="242" t="s">
        <v>70</v>
      </c>
      <c r="B58" s="287">
        <v>154</v>
      </c>
      <c r="C58" s="315">
        <v>15</v>
      </c>
      <c r="D58" s="255">
        <v>0</v>
      </c>
      <c r="E58" s="255">
        <f>F58+G58+H58+I58</f>
        <v>18</v>
      </c>
      <c r="F58" s="275">
        <v>6</v>
      </c>
      <c r="G58" s="275">
        <v>0</v>
      </c>
      <c r="H58" s="275">
        <v>8</v>
      </c>
      <c r="I58" s="275">
        <v>4</v>
      </c>
    </row>
    <row r="59" spans="1:12" s="46" customFormat="1" ht="31.5" x14ac:dyDescent="0.25">
      <c r="A59" s="95" t="s">
        <v>71</v>
      </c>
      <c r="B59" s="287">
        <v>155</v>
      </c>
      <c r="C59" s="315">
        <v>150</v>
      </c>
      <c r="D59" s="255">
        <v>0</v>
      </c>
      <c r="E59" s="255">
        <f>F59+G59+H59+I59</f>
        <v>100</v>
      </c>
      <c r="F59" s="275">
        <v>21.2</v>
      </c>
      <c r="G59" s="275">
        <v>35</v>
      </c>
      <c r="H59" s="275">
        <v>18.7</v>
      </c>
      <c r="I59" s="275">
        <v>25.1</v>
      </c>
      <c r="J59" s="383">
        <v>85</v>
      </c>
      <c r="K59" s="383"/>
      <c r="L59" s="383"/>
    </row>
    <row r="60" spans="1:12" s="108" customFormat="1" ht="30" customHeight="1" x14ac:dyDescent="0.25">
      <c r="A60" s="316" t="s">
        <v>72</v>
      </c>
      <c r="B60" s="312">
        <v>160</v>
      </c>
      <c r="C60" s="313">
        <f t="shared" ref="C60:E60" si="3">C61+C62+C63+C64+C65+C66</f>
        <v>1141.8</v>
      </c>
      <c r="D60" s="264">
        <v>1119.8</v>
      </c>
      <c r="E60" s="264">
        <f t="shared" si="3"/>
        <v>702.9</v>
      </c>
      <c r="F60" s="264">
        <f>F61+F62+F63+F64+F65+F66</f>
        <v>220.5</v>
      </c>
      <c r="G60" s="264">
        <f t="shared" ref="G60:I60" si="4">G61+G62+G63+G64+G65+G66</f>
        <v>222.8</v>
      </c>
      <c r="H60" s="264">
        <f t="shared" si="4"/>
        <v>106.1</v>
      </c>
      <c r="I60" s="264">
        <f t="shared" si="4"/>
        <v>153.5</v>
      </c>
      <c r="J60" s="378"/>
      <c r="K60" s="378"/>
      <c r="L60" s="378"/>
    </row>
    <row r="61" spans="1:12" s="46" customFormat="1" ht="0.75" customHeight="1" x14ac:dyDescent="0.25">
      <c r="A61" s="317" t="s">
        <v>73</v>
      </c>
      <c r="B61" s="318">
        <v>161</v>
      </c>
      <c r="C61" s="260">
        <v>26.8</v>
      </c>
      <c r="D61" s="265">
        <v>0</v>
      </c>
      <c r="E61" s="265">
        <f t="shared" ref="E61:E66" si="5">F61+G61+H61+I61</f>
        <v>0</v>
      </c>
      <c r="F61" s="319">
        <v>0</v>
      </c>
      <c r="G61" s="319">
        <v>0</v>
      </c>
      <c r="H61" s="319">
        <v>0</v>
      </c>
      <c r="I61" s="319">
        <v>0</v>
      </c>
      <c r="J61" s="383"/>
      <c r="K61" s="383"/>
      <c r="L61" s="383"/>
    </row>
    <row r="62" spans="1:12" x14ac:dyDescent="0.25">
      <c r="A62" s="242" t="s">
        <v>172</v>
      </c>
      <c r="B62" s="287">
        <v>162</v>
      </c>
      <c r="C62" s="315">
        <v>175</v>
      </c>
      <c r="D62" s="255">
        <v>222.6</v>
      </c>
      <c r="E62" s="255">
        <f t="shared" si="5"/>
        <v>272.39999999999998</v>
      </c>
      <c r="F62" s="275">
        <v>61.8</v>
      </c>
      <c r="G62" s="275">
        <v>54.3</v>
      </c>
      <c r="H62" s="275">
        <v>65.3</v>
      </c>
      <c r="I62" s="275">
        <v>91</v>
      </c>
    </row>
    <row r="63" spans="1:12" x14ac:dyDescent="0.25">
      <c r="A63" s="242" t="s">
        <v>74</v>
      </c>
      <c r="B63" s="287">
        <v>163</v>
      </c>
      <c r="C63" s="315">
        <v>140</v>
      </c>
      <c r="D63" s="255">
        <v>345.6</v>
      </c>
      <c r="E63" s="255">
        <f t="shared" si="5"/>
        <v>231.89999999999998</v>
      </c>
      <c r="F63" s="275">
        <v>98.7</v>
      </c>
      <c r="G63" s="275">
        <v>103</v>
      </c>
      <c r="H63" s="275">
        <v>30.2</v>
      </c>
      <c r="I63" s="275">
        <v>0</v>
      </c>
      <c r="J63" s="383">
        <v>200</v>
      </c>
    </row>
    <row r="64" spans="1:12" x14ac:dyDescent="0.25">
      <c r="A64" s="242" t="s">
        <v>137</v>
      </c>
      <c r="B64" s="287">
        <v>164</v>
      </c>
      <c r="C64" s="315">
        <v>750</v>
      </c>
      <c r="D64" s="255">
        <v>500</v>
      </c>
      <c r="E64" s="255">
        <f t="shared" si="5"/>
        <v>154.9</v>
      </c>
      <c r="F64" s="275">
        <v>50</v>
      </c>
      <c r="G64" s="275">
        <v>54.9</v>
      </c>
      <c r="H64" s="275">
        <v>0</v>
      </c>
      <c r="I64" s="275">
        <v>50</v>
      </c>
      <c r="J64" s="383">
        <v>50</v>
      </c>
    </row>
    <row r="65" spans="1:12" x14ac:dyDescent="0.25">
      <c r="A65" s="242" t="s">
        <v>75</v>
      </c>
      <c r="B65" s="287">
        <v>165</v>
      </c>
      <c r="C65" s="315">
        <v>30</v>
      </c>
      <c r="D65" s="255">
        <v>31.6</v>
      </c>
      <c r="E65" s="255">
        <f t="shared" si="5"/>
        <v>23.7</v>
      </c>
      <c r="F65" s="275">
        <v>5</v>
      </c>
      <c r="G65" s="275">
        <v>5.6</v>
      </c>
      <c r="H65" s="275">
        <v>5.6</v>
      </c>
      <c r="I65" s="275">
        <v>7.5</v>
      </c>
    </row>
    <row r="66" spans="1:12" x14ac:dyDescent="0.25">
      <c r="A66" s="242" t="s">
        <v>76</v>
      </c>
      <c r="B66" s="287">
        <v>166</v>
      </c>
      <c r="C66" s="315">
        <v>20</v>
      </c>
      <c r="D66" s="255">
        <v>20</v>
      </c>
      <c r="E66" s="255">
        <f t="shared" si="5"/>
        <v>20</v>
      </c>
      <c r="F66" s="275">
        <v>5</v>
      </c>
      <c r="G66" s="275">
        <v>5</v>
      </c>
      <c r="H66" s="275">
        <v>5</v>
      </c>
      <c r="I66" s="275">
        <v>5</v>
      </c>
    </row>
    <row r="67" spans="1:12" ht="20.25" customHeight="1" x14ac:dyDescent="0.25">
      <c r="A67" s="240" t="s">
        <v>77</v>
      </c>
      <c r="B67" s="320">
        <v>170</v>
      </c>
      <c r="C67" s="321">
        <f>C68+C69+C70+C71+C72</f>
        <v>1100.7</v>
      </c>
      <c r="D67" s="255">
        <v>600</v>
      </c>
      <c r="E67" s="255">
        <f>F67+G67+H67+I67</f>
        <v>0</v>
      </c>
      <c r="F67" s="322">
        <f>F68+F69</f>
        <v>0</v>
      </c>
      <c r="G67" s="274">
        <f>G68+G69+G70+G71+G72</f>
        <v>0</v>
      </c>
      <c r="H67" s="274">
        <f>H68+H69+H70+H71+H72</f>
        <v>0</v>
      </c>
      <c r="I67" s="274">
        <f>I68+I69+I70+I71+I72</f>
        <v>0</v>
      </c>
    </row>
    <row r="68" spans="1:12" s="178" customFormat="1" ht="14.25" customHeight="1" x14ac:dyDescent="0.25">
      <c r="A68" s="323" t="s">
        <v>78</v>
      </c>
      <c r="B68" s="324">
        <v>171</v>
      </c>
      <c r="C68" s="325">
        <v>508.7</v>
      </c>
      <c r="D68" s="266">
        <v>250</v>
      </c>
      <c r="E68" s="266">
        <f>F68+G68+H68+I68</f>
        <v>0</v>
      </c>
      <c r="F68" s="326"/>
      <c r="G68" s="326"/>
      <c r="H68" s="326"/>
      <c r="I68" s="326"/>
      <c r="J68" s="384"/>
      <c r="K68" s="384"/>
      <c r="L68" s="384"/>
    </row>
    <row r="69" spans="1:12" s="182" customFormat="1" ht="16.5" customHeight="1" x14ac:dyDescent="0.25">
      <c r="A69" s="327" t="s">
        <v>79</v>
      </c>
      <c r="B69" s="328">
        <v>172</v>
      </c>
      <c r="C69" s="325">
        <v>540</v>
      </c>
      <c r="D69" s="267">
        <v>350</v>
      </c>
      <c r="E69" s="267">
        <f>SUM(F69:I69)</f>
        <v>0</v>
      </c>
      <c r="F69" s="326"/>
      <c r="G69" s="326"/>
      <c r="H69" s="326"/>
      <c r="I69" s="326"/>
      <c r="J69" s="384"/>
      <c r="K69" s="384"/>
      <c r="L69" s="384"/>
    </row>
    <row r="70" spans="1:12" s="178" customFormat="1" ht="14.25" customHeight="1" x14ac:dyDescent="0.25">
      <c r="A70" s="323" t="s">
        <v>138</v>
      </c>
      <c r="B70" s="324">
        <v>173</v>
      </c>
      <c r="C70" s="325">
        <v>31.56</v>
      </c>
      <c r="D70" s="266">
        <v>0</v>
      </c>
      <c r="E70" s="266">
        <f>SUM(F70:I70)</f>
        <v>0</v>
      </c>
      <c r="F70" s="326" t="s">
        <v>80</v>
      </c>
      <c r="G70" s="326"/>
      <c r="H70" s="326"/>
      <c r="I70" s="326"/>
      <c r="J70" s="384"/>
      <c r="K70" s="384"/>
      <c r="L70" s="384"/>
    </row>
    <row r="71" spans="1:12" s="178" customFormat="1" ht="17.25" customHeight="1" x14ac:dyDescent="0.25">
      <c r="A71" s="323" t="s">
        <v>81</v>
      </c>
      <c r="B71" s="324">
        <v>173</v>
      </c>
      <c r="C71" s="325">
        <v>20</v>
      </c>
      <c r="D71" s="266">
        <v>0</v>
      </c>
      <c r="E71" s="266">
        <f>SUM(F71:I71)</f>
        <v>0</v>
      </c>
      <c r="F71" s="326"/>
      <c r="G71" s="326"/>
      <c r="H71" s="326"/>
      <c r="I71" s="326"/>
      <c r="J71" s="384"/>
      <c r="K71" s="384"/>
      <c r="L71" s="384"/>
    </row>
    <row r="72" spans="1:12" s="178" customFormat="1" ht="12.75" customHeight="1" x14ac:dyDescent="0.25">
      <c r="A72" s="323"/>
      <c r="B72" s="324">
        <v>174</v>
      </c>
      <c r="C72" s="325">
        <v>0.44</v>
      </c>
      <c r="D72" s="266">
        <v>0</v>
      </c>
      <c r="E72" s="266">
        <f>SUM(F72:I72)</f>
        <v>0</v>
      </c>
      <c r="F72" s="326"/>
      <c r="G72" s="326"/>
      <c r="H72" s="326"/>
      <c r="I72" s="326"/>
      <c r="J72" s="384"/>
      <c r="K72" s="384"/>
      <c r="L72" s="384"/>
    </row>
    <row r="73" spans="1:12" s="188" customFormat="1" ht="12.75" customHeight="1" x14ac:dyDescent="0.25">
      <c r="A73" s="329" t="s">
        <v>82</v>
      </c>
      <c r="B73" s="330">
        <v>180</v>
      </c>
      <c r="C73" s="331">
        <v>0</v>
      </c>
      <c r="D73" s="266">
        <v>0</v>
      </c>
      <c r="E73" s="266">
        <f>SUM(F73:I73)</f>
        <v>0</v>
      </c>
      <c r="F73" s="332"/>
      <c r="G73" s="332"/>
      <c r="H73" s="332"/>
      <c r="I73" s="332"/>
      <c r="J73" s="385"/>
      <c r="K73" s="385"/>
      <c r="L73" s="385"/>
    </row>
    <row r="74" spans="1:12" s="108" customFormat="1" ht="29.25" customHeight="1" x14ac:dyDescent="0.25">
      <c r="A74" s="333" t="s">
        <v>83</v>
      </c>
      <c r="B74" s="312">
        <v>190</v>
      </c>
      <c r="C74" s="313">
        <f>C75+C76+C77+C78+C79+C80</f>
        <v>236</v>
      </c>
      <c r="D74" s="264">
        <v>463.9</v>
      </c>
      <c r="E74" s="264">
        <f t="shared" ref="E74:E81" si="6">F74+G74+H74+I74</f>
        <v>382</v>
      </c>
      <c r="F74" s="264">
        <f>F75+F76+F77+F78+F79+F80</f>
        <v>65.5</v>
      </c>
      <c r="G74" s="264">
        <f t="shared" ref="G74:I74" si="7">G75+G76+G77+G78+G79+G80</f>
        <v>45</v>
      </c>
      <c r="H74" s="264">
        <f t="shared" si="7"/>
        <v>59</v>
      </c>
      <c r="I74" s="264">
        <f t="shared" si="7"/>
        <v>212.5</v>
      </c>
      <c r="J74" s="378"/>
      <c r="K74" s="378"/>
      <c r="L74" s="378"/>
    </row>
    <row r="75" spans="1:12" x14ac:dyDescent="0.25">
      <c r="A75" s="334" t="s">
        <v>84</v>
      </c>
      <c r="B75" s="335">
        <v>191</v>
      </c>
      <c r="C75" s="336">
        <v>30</v>
      </c>
      <c r="D75" s="268">
        <v>30</v>
      </c>
      <c r="E75" s="268">
        <f t="shared" si="6"/>
        <v>40</v>
      </c>
      <c r="F75" s="270">
        <v>10</v>
      </c>
      <c r="G75" s="270">
        <v>10</v>
      </c>
      <c r="H75" s="270">
        <v>10</v>
      </c>
      <c r="I75" s="270">
        <v>10</v>
      </c>
    </row>
    <row r="76" spans="1:12" x14ac:dyDescent="0.25">
      <c r="A76" s="334" t="s">
        <v>85</v>
      </c>
      <c r="B76" s="335">
        <v>192</v>
      </c>
      <c r="C76" s="336">
        <v>25</v>
      </c>
      <c r="D76" s="268">
        <v>30</v>
      </c>
      <c r="E76" s="268">
        <f t="shared" si="6"/>
        <v>42</v>
      </c>
      <c r="F76" s="270">
        <v>18</v>
      </c>
      <c r="G76" s="270">
        <v>8</v>
      </c>
      <c r="H76" s="270">
        <v>6</v>
      </c>
      <c r="I76" s="270">
        <v>10</v>
      </c>
    </row>
    <row r="77" spans="1:12" s="60" customFormat="1" ht="23.25" customHeight="1" x14ac:dyDescent="0.25">
      <c r="A77" s="334" t="s">
        <v>86</v>
      </c>
      <c r="B77" s="335">
        <v>193</v>
      </c>
      <c r="C77" s="336">
        <v>145</v>
      </c>
      <c r="D77" s="268">
        <v>210.90000000000003</v>
      </c>
      <c r="E77" s="268">
        <f t="shared" si="6"/>
        <v>225</v>
      </c>
      <c r="F77" s="270">
        <v>25</v>
      </c>
      <c r="G77" s="270">
        <v>10</v>
      </c>
      <c r="H77" s="270">
        <v>15</v>
      </c>
      <c r="I77" s="270">
        <v>175</v>
      </c>
      <c r="J77" s="429"/>
      <c r="K77" s="429"/>
      <c r="L77" s="383"/>
    </row>
    <row r="78" spans="1:12" s="60" customFormat="1" x14ac:dyDescent="0.25">
      <c r="A78" s="242" t="s">
        <v>155</v>
      </c>
      <c r="B78" s="335">
        <v>194</v>
      </c>
      <c r="C78" s="336">
        <v>2</v>
      </c>
      <c r="D78" s="268">
        <v>17</v>
      </c>
      <c r="E78" s="268">
        <f t="shared" si="6"/>
        <v>0</v>
      </c>
      <c r="F78" s="270"/>
      <c r="G78" s="270"/>
      <c r="H78" s="270"/>
      <c r="I78" s="270"/>
      <c r="J78" s="383"/>
      <c r="K78" s="383"/>
      <c r="L78" s="383"/>
    </row>
    <row r="79" spans="1:12" s="60" customFormat="1" x14ac:dyDescent="0.25">
      <c r="A79" s="242" t="s">
        <v>140</v>
      </c>
      <c r="B79" s="335">
        <v>222</v>
      </c>
      <c r="C79" s="336">
        <v>26</v>
      </c>
      <c r="D79" s="268">
        <v>40</v>
      </c>
      <c r="E79" s="268">
        <f t="shared" si="6"/>
        <v>50</v>
      </c>
      <c r="F79" s="337">
        <v>12.5</v>
      </c>
      <c r="G79" s="337">
        <v>12.5</v>
      </c>
      <c r="H79" s="337">
        <v>12.5</v>
      </c>
      <c r="I79" s="337">
        <v>12.5</v>
      </c>
      <c r="J79" s="383"/>
      <c r="K79" s="383"/>
      <c r="L79" s="383"/>
    </row>
    <row r="80" spans="1:12" s="60" customFormat="1" x14ac:dyDescent="0.25">
      <c r="A80" s="334" t="s">
        <v>87</v>
      </c>
      <c r="B80" s="335">
        <v>196</v>
      </c>
      <c r="C80" s="336">
        <v>8</v>
      </c>
      <c r="D80" s="268">
        <v>15</v>
      </c>
      <c r="E80" s="268">
        <f t="shared" si="6"/>
        <v>25</v>
      </c>
      <c r="F80" s="270">
        <v>0</v>
      </c>
      <c r="G80" s="270">
        <v>4.5</v>
      </c>
      <c r="H80" s="270">
        <v>15.5</v>
      </c>
      <c r="I80" s="270">
        <v>5</v>
      </c>
      <c r="J80" s="383"/>
      <c r="K80" s="383"/>
      <c r="L80" s="383"/>
    </row>
    <row r="81" spans="1:12" s="60" customFormat="1" ht="22.5" customHeight="1" x14ac:dyDescent="0.25">
      <c r="A81" s="333" t="s">
        <v>88</v>
      </c>
      <c r="B81" s="338">
        <v>200</v>
      </c>
      <c r="C81" s="339">
        <v>300</v>
      </c>
      <c r="D81" s="264">
        <v>300</v>
      </c>
      <c r="E81" s="268">
        <f t="shared" si="6"/>
        <v>371.2</v>
      </c>
      <c r="F81" s="274">
        <v>92.8</v>
      </c>
      <c r="G81" s="274">
        <v>92.8</v>
      </c>
      <c r="H81" s="274">
        <v>92.8</v>
      </c>
      <c r="I81" s="274">
        <v>92.8</v>
      </c>
      <c r="J81" s="383"/>
      <c r="K81" s="383"/>
      <c r="L81" s="383"/>
    </row>
    <row r="82" spans="1:12" s="5" customFormat="1" ht="30" customHeight="1" x14ac:dyDescent="0.25">
      <c r="A82" s="340" t="s">
        <v>89</v>
      </c>
      <c r="B82" s="341">
        <v>210</v>
      </c>
      <c r="C82" s="269">
        <f>C83+C84+C85+C86+C87+C88+C89+C90+C91+C92+C93+C94+C95+C97+C98</f>
        <v>436.08000000000004</v>
      </c>
      <c r="D82" s="269">
        <v>537.4</v>
      </c>
      <c r="E82" s="269">
        <f>SUM(F82:I82)</f>
        <v>780.2</v>
      </c>
      <c r="F82" s="269">
        <f>F83+F84+F85+F86+F87+F88+F89+F90+F91+F92+F93+F94+F95+F97+F98+F96</f>
        <v>111.05000000000001</v>
      </c>
      <c r="G82" s="269">
        <f t="shared" ref="G82:I82" si="8">G83+G84+G85+G86+G87+G88+G89+G90+G91+G92+G93+G94+G95+G97+G98+G96</f>
        <v>219.55000000000004</v>
      </c>
      <c r="H82" s="269">
        <f t="shared" si="8"/>
        <v>187.55000000000004</v>
      </c>
      <c r="I82" s="269">
        <f t="shared" si="8"/>
        <v>262.05</v>
      </c>
      <c r="J82" s="386"/>
      <c r="K82" s="386"/>
      <c r="L82" s="386"/>
    </row>
    <row r="83" spans="1:12" s="114" customFormat="1" x14ac:dyDescent="0.25">
      <c r="A83" s="242" t="s">
        <v>90</v>
      </c>
      <c r="B83" s="287">
        <v>211</v>
      </c>
      <c r="C83" s="315">
        <v>80.319999999999993</v>
      </c>
      <c r="D83" s="255">
        <v>86.399999999999991</v>
      </c>
      <c r="E83" s="255">
        <f>F83+G83+H83+I83</f>
        <v>88</v>
      </c>
      <c r="F83" s="342">
        <v>22</v>
      </c>
      <c r="G83" s="342">
        <v>22</v>
      </c>
      <c r="H83" s="342">
        <v>22</v>
      </c>
      <c r="I83" s="342">
        <v>22</v>
      </c>
      <c r="J83" s="387"/>
      <c r="K83" s="387"/>
      <c r="L83" s="387"/>
    </row>
    <row r="84" spans="1:12" s="60" customFormat="1" x14ac:dyDescent="0.25">
      <c r="A84" s="242" t="s">
        <v>91</v>
      </c>
      <c r="B84" s="287">
        <v>212</v>
      </c>
      <c r="C84" s="315">
        <v>15.6</v>
      </c>
      <c r="D84" s="255">
        <v>15.6</v>
      </c>
      <c r="E84" s="255">
        <f t="shared" ref="E84:E97" si="9">F84+G84+H84+I84</f>
        <v>16.399999999999999</v>
      </c>
      <c r="F84" s="343">
        <v>4.0999999999999996</v>
      </c>
      <c r="G84" s="343">
        <v>4.0999999999999996</v>
      </c>
      <c r="H84" s="343">
        <v>4.0999999999999996</v>
      </c>
      <c r="I84" s="343">
        <v>4.0999999999999996</v>
      </c>
      <c r="J84" s="383"/>
      <c r="K84" s="383"/>
      <c r="L84" s="383"/>
    </row>
    <row r="85" spans="1:12" s="60" customFormat="1" x14ac:dyDescent="0.25">
      <c r="A85" s="242" t="s">
        <v>92</v>
      </c>
      <c r="B85" s="287">
        <v>213</v>
      </c>
      <c r="C85" s="315">
        <v>7.2</v>
      </c>
      <c r="D85" s="255">
        <v>22.8</v>
      </c>
      <c r="E85" s="255">
        <f t="shared" si="9"/>
        <v>24.8</v>
      </c>
      <c r="F85" s="343">
        <v>6.2</v>
      </c>
      <c r="G85" s="343">
        <v>6.2</v>
      </c>
      <c r="H85" s="343">
        <v>6.2</v>
      </c>
      <c r="I85" s="343">
        <v>6.2</v>
      </c>
      <c r="J85" s="383"/>
      <c r="K85" s="383"/>
      <c r="L85" s="383"/>
    </row>
    <row r="86" spans="1:12" x14ac:dyDescent="0.25">
      <c r="A86" s="242" t="s">
        <v>93</v>
      </c>
      <c r="B86" s="287">
        <v>214</v>
      </c>
      <c r="C86" s="315">
        <v>13</v>
      </c>
      <c r="D86" s="255">
        <v>20</v>
      </c>
      <c r="E86" s="255">
        <f t="shared" si="9"/>
        <v>45</v>
      </c>
      <c r="F86" s="343">
        <v>0</v>
      </c>
      <c r="G86" s="343">
        <v>0</v>
      </c>
      <c r="H86" s="343">
        <v>45</v>
      </c>
      <c r="I86" s="343">
        <v>0</v>
      </c>
    </row>
    <row r="87" spans="1:12" s="124" customFormat="1" ht="15.75" x14ac:dyDescent="0.25">
      <c r="A87" s="334" t="s">
        <v>141</v>
      </c>
      <c r="B87" s="335">
        <v>215</v>
      </c>
      <c r="C87" s="336">
        <v>80</v>
      </c>
      <c r="D87" s="268">
        <v>155</v>
      </c>
      <c r="E87" s="268">
        <f t="shared" si="9"/>
        <v>190</v>
      </c>
      <c r="F87" s="270">
        <v>27.5</v>
      </c>
      <c r="G87" s="270">
        <v>57.5</v>
      </c>
      <c r="H87" s="270">
        <v>47.5</v>
      </c>
      <c r="I87" s="270">
        <v>57.5</v>
      </c>
      <c r="J87" s="388"/>
      <c r="K87" s="388"/>
      <c r="L87" s="388"/>
    </row>
    <row r="88" spans="1:12" x14ac:dyDescent="0.25">
      <c r="A88" s="242" t="s">
        <v>139</v>
      </c>
      <c r="B88" s="287">
        <v>216</v>
      </c>
      <c r="C88" s="315">
        <v>90</v>
      </c>
      <c r="D88" s="255">
        <v>90</v>
      </c>
      <c r="E88" s="255">
        <f t="shared" si="9"/>
        <v>130</v>
      </c>
      <c r="F88" s="344">
        <v>32.5</v>
      </c>
      <c r="G88" s="344">
        <v>32.5</v>
      </c>
      <c r="H88" s="344">
        <v>32.5</v>
      </c>
      <c r="I88" s="344">
        <v>32.5</v>
      </c>
    </row>
    <row r="89" spans="1:12" x14ac:dyDescent="0.25">
      <c r="A89" s="242" t="s">
        <v>95</v>
      </c>
      <c r="B89" s="287">
        <v>217</v>
      </c>
      <c r="C89" s="315">
        <v>49</v>
      </c>
      <c r="D89" s="255">
        <v>49</v>
      </c>
      <c r="E89" s="255">
        <f>F89+G89+H89+I89</f>
        <v>90</v>
      </c>
      <c r="F89" s="337">
        <v>0</v>
      </c>
      <c r="G89" s="337">
        <v>0</v>
      </c>
      <c r="H89" s="337">
        <v>0</v>
      </c>
      <c r="I89" s="337">
        <v>90</v>
      </c>
    </row>
    <row r="90" spans="1:12" x14ac:dyDescent="0.25">
      <c r="A90" s="242" t="s">
        <v>96</v>
      </c>
      <c r="B90" s="287">
        <v>218</v>
      </c>
      <c r="C90" s="315">
        <v>23</v>
      </c>
      <c r="D90" s="255">
        <v>30</v>
      </c>
      <c r="E90" s="255">
        <f t="shared" si="9"/>
        <v>20</v>
      </c>
      <c r="F90" s="337">
        <v>0</v>
      </c>
      <c r="G90" s="337">
        <v>20</v>
      </c>
      <c r="H90" s="337">
        <v>0</v>
      </c>
      <c r="I90" s="337">
        <v>0</v>
      </c>
    </row>
    <row r="91" spans="1:12" s="60" customFormat="1" ht="31.5" x14ac:dyDescent="0.25">
      <c r="A91" s="242" t="s">
        <v>97</v>
      </c>
      <c r="B91" s="287">
        <v>219</v>
      </c>
      <c r="C91" s="315">
        <v>45.84</v>
      </c>
      <c r="D91" s="255">
        <v>90</v>
      </c>
      <c r="E91" s="255">
        <f t="shared" si="9"/>
        <v>90</v>
      </c>
      <c r="F91" s="337">
        <v>13.5</v>
      </c>
      <c r="G91" s="337">
        <v>27</v>
      </c>
      <c r="H91" s="337">
        <v>25</v>
      </c>
      <c r="I91" s="337">
        <v>24.5</v>
      </c>
      <c r="J91" s="383"/>
      <c r="K91" s="383"/>
      <c r="L91" s="383"/>
    </row>
    <row r="92" spans="1:12" s="60" customFormat="1" ht="31.5" x14ac:dyDescent="0.25">
      <c r="A92" s="242" t="s">
        <v>143</v>
      </c>
      <c r="B92" s="287">
        <v>220</v>
      </c>
      <c r="C92" s="315">
        <v>1.3</v>
      </c>
      <c r="D92" s="255">
        <v>1</v>
      </c>
      <c r="E92" s="255">
        <f t="shared" si="9"/>
        <v>45</v>
      </c>
      <c r="F92" s="337">
        <v>0</v>
      </c>
      <c r="G92" s="337">
        <v>45</v>
      </c>
      <c r="H92" s="337">
        <v>0</v>
      </c>
      <c r="I92" s="337">
        <v>0</v>
      </c>
      <c r="J92" s="383">
        <v>45</v>
      </c>
      <c r="K92" s="383"/>
      <c r="L92" s="383"/>
    </row>
    <row r="93" spans="1:12" s="60" customFormat="1" x14ac:dyDescent="0.25">
      <c r="A93" s="242" t="s">
        <v>99</v>
      </c>
      <c r="B93" s="287">
        <v>221</v>
      </c>
      <c r="C93" s="315">
        <v>25</v>
      </c>
      <c r="D93" s="255">
        <v>25</v>
      </c>
      <c r="E93" s="255">
        <f t="shared" si="9"/>
        <v>20</v>
      </c>
      <c r="F93" s="345">
        <v>0</v>
      </c>
      <c r="G93" s="345">
        <v>0</v>
      </c>
      <c r="H93" s="345">
        <v>0</v>
      </c>
      <c r="I93" s="345">
        <v>20</v>
      </c>
      <c r="J93" s="383"/>
      <c r="K93" s="383"/>
      <c r="L93" s="383"/>
    </row>
    <row r="94" spans="1:12" s="60" customFormat="1" x14ac:dyDescent="0.25">
      <c r="A94" s="242" t="s">
        <v>142</v>
      </c>
      <c r="B94" s="287">
        <v>222</v>
      </c>
      <c r="C94" s="315">
        <v>4</v>
      </c>
      <c r="D94" s="255">
        <v>8</v>
      </c>
      <c r="E94" s="255">
        <f t="shared" si="9"/>
        <v>10</v>
      </c>
      <c r="F94" s="337">
        <v>2.5</v>
      </c>
      <c r="G94" s="337">
        <v>2.5</v>
      </c>
      <c r="H94" s="337">
        <v>2.5</v>
      </c>
      <c r="I94" s="337">
        <v>2.5</v>
      </c>
      <c r="J94" s="383"/>
      <c r="K94" s="383"/>
      <c r="L94" s="383"/>
    </row>
    <row r="95" spans="1:12" s="60" customFormat="1" x14ac:dyDescent="0.25">
      <c r="A95" s="242" t="s">
        <v>94</v>
      </c>
      <c r="B95" s="287">
        <v>223</v>
      </c>
      <c r="C95" s="315">
        <v>0.52</v>
      </c>
      <c r="D95" s="255">
        <v>3</v>
      </c>
      <c r="E95" s="255">
        <f t="shared" si="9"/>
        <v>3.2</v>
      </c>
      <c r="F95" s="337">
        <v>0.8</v>
      </c>
      <c r="G95" s="337">
        <v>0.8</v>
      </c>
      <c r="H95" s="337">
        <v>0.8</v>
      </c>
      <c r="I95" s="337">
        <v>0.8</v>
      </c>
      <c r="J95" s="383"/>
      <c r="K95" s="383"/>
      <c r="L95" s="383"/>
    </row>
    <row r="96" spans="1:12" s="60" customFormat="1" x14ac:dyDescent="0.25">
      <c r="A96" s="242" t="s">
        <v>100</v>
      </c>
      <c r="B96" s="287">
        <v>224</v>
      </c>
      <c r="C96" s="315">
        <v>6.6</v>
      </c>
      <c r="D96" s="255">
        <v>6.6</v>
      </c>
      <c r="E96" s="255">
        <f t="shared" si="9"/>
        <v>6.6</v>
      </c>
      <c r="F96" s="337">
        <v>1.65</v>
      </c>
      <c r="G96" s="337">
        <v>1.65</v>
      </c>
      <c r="H96" s="337">
        <v>1.65</v>
      </c>
      <c r="I96" s="337">
        <v>1.65</v>
      </c>
      <c r="J96" s="383"/>
      <c r="K96" s="383"/>
      <c r="L96" s="383"/>
    </row>
    <row r="97" spans="1:12" s="60" customFormat="1" x14ac:dyDescent="0.25">
      <c r="A97" s="242" t="s">
        <v>98</v>
      </c>
      <c r="B97" s="287">
        <v>225</v>
      </c>
      <c r="C97" s="315">
        <v>1.3</v>
      </c>
      <c r="D97" s="255">
        <v>1</v>
      </c>
      <c r="E97" s="255">
        <f t="shared" si="9"/>
        <v>1.2</v>
      </c>
      <c r="F97" s="337">
        <v>0.3</v>
      </c>
      <c r="G97" s="337">
        <v>0.3</v>
      </c>
      <c r="H97" s="337">
        <v>0.3</v>
      </c>
      <c r="I97" s="337">
        <v>0.3</v>
      </c>
      <c r="J97" s="383"/>
      <c r="K97" s="383"/>
      <c r="L97" s="383"/>
    </row>
    <row r="98" spans="1:12" s="60" customFormat="1" x14ac:dyDescent="0.25">
      <c r="A98" s="241" t="s">
        <v>156</v>
      </c>
      <c r="B98" s="287">
        <v>226</v>
      </c>
      <c r="C98" s="315"/>
      <c r="D98" s="255"/>
      <c r="E98" s="255">
        <v>0</v>
      </c>
      <c r="F98" s="337">
        <v>0</v>
      </c>
      <c r="G98" s="337">
        <v>0</v>
      </c>
      <c r="H98" s="337">
        <v>0</v>
      </c>
      <c r="I98" s="337">
        <v>0</v>
      </c>
      <c r="J98" s="383"/>
      <c r="K98" s="383"/>
      <c r="L98" s="383"/>
    </row>
    <row r="99" spans="1:12" s="60" customFormat="1" ht="94.15" customHeight="1" x14ac:dyDescent="0.25">
      <c r="A99" s="197" t="s">
        <v>151</v>
      </c>
      <c r="B99" s="346">
        <v>300</v>
      </c>
      <c r="C99" s="313">
        <f>C46</f>
        <v>1000</v>
      </c>
      <c r="D99" s="264">
        <v>1505.5</v>
      </c>
      <c r="E99" s="264">
        <f>SUM(F99:I99)</f>
        <v>2133.71</v>
      </c>
      <c r="F99" s="347">
        <f>F100+F108+F109+F110+F111+F107</f>
        <v>842.1</v>
      </c>
      <c r="G99" s="347">
        <f>G100+G108+G109+G110+G111+G107</f>
        <v>506.4</v>
      </c>
      <c r="H99" s="347">
        <f t="shared" ref="H99:I99" si="10">H100+H108+H109+H110+H111+H107</f>
        <v>145.4</v>
      </c>
      <c r="I99" s="347">
        <f t="shared" si="10"/>
        <v>639.80999999999995</v>
      </c>
      <c r="J99" s="383"/>
      <c r="K99" s="383"/>
      <c r="L99" s="383"/>
    </row>
    <row r="100" spans="1:12" s="60" customFormat="1" ht="30" customHeight="1" x14ac:dyDescent="0.25">
      <c r="A100" s="194" t="s">
        <v>101</v>
      </c>
      <c r="B100" s="348">
        <v>301</v>
      </c>
      <c r="C100" s="289">
        <f>C101+C102</f>
        <v>630.4</v>
      </c>
      <c r="D100" s="255">
        <v>919.30000000000007</v>
      </c>
      <c r="E100" s="255">
        <f>E101+E102+E104+E105+E106+E103</f>
        <v>1549.2100000000003</v>
      </c>
      <c r="F100" s="349">
        <f>F101+F102+F104+F105+F106+F103</f>
        <v>592.1</v>
      </c>
      <c r="G100" s="349">
        <f t="shared" ref="G100:I100" si="11">G101+G102+G104+G105+G106+G103</f>
        <v>349.4</v>
      </c>
      <c r="H100" s="349">
        <f t="shared" si="11"/>
        <v>115.4</v>
      </c>
      <c r="I100" s="349">
        <f t="shared" si="11"/>
        <v>492.30999999999995</v>
      </c>
      <c r="J100" s="383"/>
      <c r="K100" s="383"/>
      <c r="L100" s="383"/>
    </row>
    <row r="101" spans="1:12" s="60" customFormat="1" x14ac:dyDescent="0.25">
      <c r="A101" s="350" t="s">
        <v>160</v>
      </c>
      <c r="B101" s="351">
        <v>302</v>
      </c>
      <c r="C101" s="336">
        <v>90.8</v>
      </c>
      <c r="D101" s="270">
        <v>388.4</v>
      </c>
      <c r="E101" s="270">
        <f>F101+G101+H101+I101</f>
        <v>645.71</v>
      </c>
      <c r="F101" s="352">
        <v>252.7</v>
      </c>
      <c r="G101" s="352">
        <v>168</v>
      </c>
      <c r="H101" s="352">
        <v>75</v>
      </c>
      <c r="I101" s="352">
        <v>150.01</v>
      </c>
      <c r="J101" s="383"/>
      <c r="K101" s="383"/>
      <c r="L101" s="383"/>
    </row>
    <row r="102" spans="1:12" s="60" customFormat="1" x14ac:dyDescent="0.25">
      <c r="A102" s="350" t="s">
        <v>144</v>
      </c>
      <c r="B102" s="430">
        <v>303</v>
      </c>
      <c r="C102" s="336">
        <v>539.6</v>
      </c>
      <c r="D102" s="270">
        <v>454.3</v>
      </c>
      <c r="E102" s="270">
        <f t="shared" ref="E102:E107" si="12">F102+G102+H102+I102</f>
        <v>726.4</v>
      </c>
      <c r="F102" s="352">
        <v>299</v>
      </c>
      <c r="G102" s="352">
        <v>141</v>
      </c>
      <c r="H102" s="352">
        <v>0</v>
      </c>
      <c r="I102" s="352">
        <v>286.39999999999998</v>
      </c>
      <c r="J102" s="383"/>
      <c r="K102" s="383"/>
      <c r="L102" s="383"/>
    </row>
    <row r="103" spans="1:12" s="60" customFormat="1" x14ac:dyDescent="0.25">
      <c r="A103" s="350" t="s">
        <v>159</v>
      </c>
      <c r="B103" s="430"/>
      <c r="C103" s="336">
        <v>0</v>
      </c>
      <c r="D103" s="270">
        <v>0</v>
      </c>
      <c r="E103" s="270">
        <f t="shared" si="12"/>
        <v>101.9</v>
      </c>
      <c r="F103" s="352">
        <v>25.5</v>
      </c>
      <c r="G103" s="352">
        <v>25.5</v>
      </c>
      <c r="H103" s="352">
        <v>25.5</v>
      </c>
      <c r="I103" s="352">
        <v>25.4</v>
      </c>
      <c r="J103" s="383"/>
      <c r="K103" s="383"/>
      <c r="L103" s="383"/>
    </row>
    <row r="104" spans="1:12" s="60" customFormat="1" x14ac:dyDescent="0.25">
      <c r="A104" s="353" t="s">
        <v>102</v>
      </c>
      <c r="B104" s="351">
        <v>304</v>
      </c>
      <c r="C104" s="336">
        <v>0</v>
      </c>
      <c r="D104" s="270">
        <v>31.6</v>
      </c>
      <c r="E104" s="270">
        <f t="shared" si="12"/>
        <v>35.200000000000003</v>
      </c>
      <c r="F104" s="352">
        <v>9.9</v>
      </c>
      <c r="G104" s="352">
        <v>9.9</v>
      </c>
      <c r="H104" s="352">
        <v>9.9</v>
      </c>
      <c r="I104" s="352">
        <v>5.5</v>
      </c>
      <c r="J104" s="383"/>
      <c r="K104" s="383"/>
      <c r="L104" s="383"/>
    </row>
    <row r="105" spans="1:12" s="60" customFormat="1" x14ac:dyDescent="0.25">
      <c r="A105" s="350" t="s">
        <v>81</v>
      </c>
      <c r="B105" s="351">
        <v>305</v>
      </c>
      <c r="C105" s="336">
        <v>0</v>
      </c>
      <c r="D105" s="270">
        <v>20</v>
      </c>
      <c r="E105" s="270">
        <f t="shared" si="12"/>
        <v>20</v>
      </c>
      <c r="F105" s="352">
        <v>5</v>
      </c>
      <c r="G105" s="352">
        <v>5</v>
      </c>
      <c r="H105" s="352">
        <v>5</v>
      </c>
      <c r="I105" s="352">
        <v>5</v>
      </c>
      <c r="J105" s="383"/>
      <c r="K105" s="383"/>
      <c r="L105" s="383"/>
    </row>
    <row r="106" spans="1:12" s="60" customFormat="1" x14ac:dyDescent="0.25">
      <c r="A106" s="209" t="s">
        <v>103</v>
      </c>
      <c r="B106" s="351">
        <v>306</v>
      </c>
      <c r="C106" s="336">
        <v>0</v>
      </c>
      <c r="D106" s="270">
        <v>25</v>
      </c>
      <c r="E106" s="270">
        <f t="shared" si="12"/>
        <v>20</v>
      </c>
      <c r="F106" s="352">
        <v>0</v>
      </c>
      <c r="G106" s="352">
        <v>0</v>
      </c>
      <c r="H106" s="352">
        <v>0</v>
      </c>
      <c r="I106" s="352">
        <v>20</v>
      </c>
      <c r="J106" s="383"/>
      <c r="K106" s="383"/>
      <c r="L106" s="383"/>
    </row>
    <row r="107" spans="1:12" s="60" customFormat="1" ht="30.75" customHeight="1" x14ac:dyDescent="0.25">
      <c r="A107" s="354" t="s">
        <v>157</v>
      </c>
      <c r="B107" s="346">
        <v>307</v>
      </c>
      <c r="C107" s="355">
        <v>20</v>
      </c>
      <c r="D107" s="271">
        <v>0</v>
      </c>
      <c r="E107" s="271">
        <f t="shared" si="12"/>
        <v>0</v>
      </c>
      <c r="F107" s="356">
        <v>0</v>
      </c>
      <c r="G107" s="356">
        <v>0</v>
      </c>
      <c r="H107" s="356">
        <v>0</v>
      </c>
      <c r="I107" s="356">
        <v>0</v>
      </c>
      <c r="J107" s="383"/>
      <c r="K107" s="383"/>
      <c r="L107" s="383"/>
    </row>
    <row r="108" spans="1:12" ht="37.5" customHeight="1" x14ac:dyDescent="0.25">
      <c r="A108" s="354" t="s">
        <v>158</v>
      </c>
      <c r="B108" s="348">
        <v>308</v>
      </c>
      <c r="C108" s="291">
        <v>279.60000000000002</v>
      </c>
      <c r="D108" s="256">
        <v>316.2</v>
      </c>
      <c r="E108" s="256">
        <f>F108+G108+H108+I108</f>
        <v>357.5</v>
      </c>
      <c r="F108" s="357">
        <v>120</v>
      </c>
      <c r="G108" s="357">
        <v>120</v>
      </c>
      <c r="H108" s="357">
        <v>0</v>
      </c>
      <c r="I108" s="357">
        <v>117.5</v>
      </c>
    </row>
    <row r="109" spans="1:12" ht="30" customHeight="1" x14ac:dyDescent="0.25">
      <c r="A109" s="358" t="s">
        <v>145</v>
      </c>
      <c r="B109" s="348">
        <v>309</v>
      </c>
      <c r="C109" s="291">
        <v>60</v>
      </c>
      <c r="D109" s="256">
        <v>60</v>
      </c>
      <c r="E109" s="256">
        <f t="shared" ref="E109:E111" si="13">F109+G109+H109+I109</f>
        <v>120</v>
      </c>
      <c r="F109" s="357">
        <v>30</v>
      </c>
      <c r="G109" s="357">
        <v>30</v>
      </c>
      <c r="H109" s="357">
        <v>30</v>
      </c>
      <c r="I109" s="357">
        <v>30</v>
      </c>
    </row>
    <row r="110" spans="1:12" ht="30" customHeight="1" x14ac:dyDescent="0.25">
      <c r="A110" s="358" t="s">
        <v>104</v>
      </c>
      <c r="B110" s="348">
        <v>310</v>
      </c>
      <c r="C110" s="291">
        <v>10</v>
      </c>
      <c r="D110" s="256">
        <v>10</v>
      </c>
      <c r="E110" s="256">
        <f t="shared" si="13"/>
        <v>7</v>
      </c>
      <c r="F110" s="357">
        <v>0</v>
      </c>
      <c r="G110" s="357">
        <v>7</v>
      </c>
      <c r="H110" s="357">
        <v>0</v>
      </c>
      <c r="I110" s="357">
        <v>0</v>
      </c>
    </row>
    <row r="111" spans="1:12" ht="30" customHeight="1" x14ac:dyDescent="0.25">
      <c r="A111" s="358" t="s">
        <v>105</v>
      </c>
      <c r="B111" s="348">
        <v>311</v>
      </c>
      <c r="C111" s="291">
        <v>0</v>
      </c>
      <c r="D111" s="256">
        <v>200</v>
      </c>
      <c r="E111" s="256">
        <f t="shared" si="13"/>
        <v>100</v>
      </c>
      <c r="F111" s="357">
        <v>100</v>
      </c>
      <c r="G111" s="357">
        <v>0</v>
      </c>
      <c r="H111" s="357">
        <v>0</v>
      </c>
      <c r="I111" s="357">
        <v>0</v>
      </c>
    </row>
    <row r="112" spans="1:12" s="105" customFormat="1" ht="20.25" x14ac:dyDescent="0.25">
      <c r="A112" s="273" t="s">
        <v>161</v>
      </c>
      <c r="B112" s="359">
        <v>320</v>
      </c>
      <c r="C112" s="313">
        <v>1275</v>
      </c>
      <c r="D112" s="264">
        <v>480.2</v>
      </c>
      <c r="E112" s="264">
        <f t="shared" ref="E112:E116" si="14">SUM(F112:I112)</f>
        <v>0</v>
      </c>
      <c r="F112" s="264">
        <f>SUM(F113:F116)</f>
        <v>0</v>
      </c>
      <c r="G112" s="264">
        <f>SUM(G113:G116)</f>
        <v>0</v>
      </c>
      <c r="H112" s="264">
        <f>SUM(H113:H116)</f>
        <v>0</v>
      </c>
      <c r="I112" s="264">
        <f>SUM(I113:I116)</f>
        <v>0</v>
      </c>
      <c r="J112" s="389">
        <v>480.2</v>
      </c>
      <c r="K112" s="389"/>
      <c r="L112" s="389"/>
    </row>
    <row r="113" spans="1:12" s="60" customFormat="1" x14ac:dyDescent="0.25">
      <c r="A113" s="242" t="s">
        <v>162</v>
      </c>
      <c r="B113" s="360">
        <v>321</v>
      </c>
      <c r="C113" s="361">
        <v>0</v>
      </c>
      <c r="D113" s="272">
        <v>250.2</v>
      </c>
      <c r="E113" s="272">
        <f t="shared" si="14"/>
        <v>0</v>
      </c>
      <c r="F113" s="272"/>
      <c r="G113" s="272"/>
      <c r="H113" s="272"/>
      <c r="I113" s="272">
        <v>0</v>
      </c>
      <c r="J113" s="383"/>
      <c r="K113" s="383"/>
      <c r="L113" s="383"/>
    </row>
    <row r="114" spans="1:12" s="60" customFormat="1" ht="31.5" x14ac:dyDescent="0.25">
      <c r="A114" s="334" t="s">
        <v>106</v>
      </c>
      <c r="B114" s="362">
        <v>322</v>
      </c>
      <c r="C114" s="363">
        <v>0</v>
      </c>
      <c r="D114" s="268">
        <v>230</v>
      </c>
      <c r="E114" s="268">
        <f t="shared" si="14"/>
        <v>0</v>
      </c>
      <c r="F114" s="268"/>
      <c r="G114" s="268"/>
      <c r="H114" s="268"/>
      <c r="I114" s="268"/>
      <c r="J114" s="383"/>
      <c r="K114" s="383"/>
      <c r="L114" s="383"/>
    </row>
    <row r="115" spans="1:12" s="60" customFormat="1" x14ac:dyDescent="0.25">
      <c r="A115" s="242" t="s">
        <v>163</v>
      </c>
      <c r="B115" s="364">
        <v>323</v>
      </c>
      <c r="C115" s="363">
        <v>0</v>
      </c>
      <c r="D115" s="268"/>
      <c r="E115" s="268">
        <f t="shared" si="14"/>
        <v>0</v>
      </c>
      <c r="F115" s="268">
        <v>0</v>
      </c>
      <c r="G115" s="268">
        <v>0</v>
      </c>
      <c r="H115" s="268">
        <v>0</v>
      </c>
      <c r="I115" s="268">
        <v>0</v>
      </c>
      <c r="J115" s="383"/>
      <c r="K115" s="383"/>
      <c r="L115" s="383"/>
    </row>
    <row r="116" spans="1:12" s="60" customFormat="1" x14ac:dyDescent="0.25">
      <c r="A116" s="242" t="s">
        <v>164</v>
      </c>
      <c r="B116" s="365">
        <v>324</v>
      </c>
      <c r="C116" s="361">
        <v>0</v>
      </c>
      <c r="D116" s="272">
        <v>0</v>
      </c>
      <c r="E116" s="272">
        <f t="shared" si="14"/>
        <v>0</v>
      </c>
      <c r="F116" s="272">
        <v>0</v>
      </c>
      <c r="G116" s="272">
        <v>0</v>
      </c>
      <c r="H116" s="272">
        <v>0</v>
      </c>
      <c r="I116" s="272">
        <v>0</v>
      </c>
      <c r="J116" s="383"/>
      <c r="K116" s="383"/>
      <c r="L116" s="383"/>
    </row>
    <row r="117" spans="1:12" s="60" customFormat="1" x14ac:dyDescent="0.25">
      <c r="A117" s="273" t="s">
        <v>107</v>
      </c>
      <c r="B117" s="273"/>
      <c r="C117" s="273"/>
      <c r="D117" s="273"/>
      <c r="E117" s="273"/>
      <c r="F117" s="273"/>
      <c r="G117" s="273"/>
      <c r="H117" s="273"/>
      <c r="I117" s="273"/>
      <c r="J117" s="383"/>
      <c r="K117" s="383"/>
      <c r="L117" s="383"/>
    </row>
    <row r="118" spans="1:12" s="60" customFormat="1" x14ac:dyDescent="0.25">
      <c r="A118" s="333" t="s">
        <v>108</v>
      </c>
      <c r="B118" s="312">
        <v>330</v>
      </c>
      <c r="C118" s="313"/>
      <c r="D118" s="264">
        <v>0</v>
      </c>
      <c r="E118" s="264">
        <f t="shared" ref="E118:E131" si="15">SUM(F118:I118)</f>
        <v>0</v>
      </c>
      <c r="F118" s="264">
        <f>SUM(F119:F122)</f>
        <v>0</v>
      </c>
      <c r="G118" s="264">
        <f>SUM(G119:G122)</f>
        <v>0</v>
      </c>
      <c r="H118" s="264">
        <f>SUM(H119:H122)</f>
        <v>0</v>
      </c>
      <c r="I118" s="264">
        <f>SUM(I119:I122)</f>
        <v>0</v>
      </c>
      <c r="J118" s="383"/>
      <c r="K118" s="383"/>
      <c r="L118" s="383"/>
    </row>
    <row r="119" spans="1:12" s="60" customFormat="1" ht="19.5" x14ac:dyDescent="0.25">
      <c r="A119" s="366" t="s">
        <v>109</v>
      </c>
      <c r="B119" s="346">
        <v>340</v>
      </c>
      <c r="C119" s="313"/>
      <c r="D119" s="264">
        <v>0</v>
      </c>
      <c r="E119" s="264">
        <f t="shared" si="15"/>
        <v>0</v>
      </c>
      <c r="F119" s="264"/>
      <c r="G119" s="264"/>
      <c r="H119" s="264"/>
      <c r="I119" s="264"/>
      <c r="J119" s="383"/>
      <c r="K119" s="383"/>
      <c r="L119" s="383"/>
    </row>
    <row r="120" spans="1:12" s="60" customFormat="1" ht="19.5" x14ac:dyDescent="0.25">
      <c r="A120" s="366" t="s">
        <v>110</v>
      </c>
      <c r="B120" s="346">
        <v>350</v>
      </c>
      <c r="C120" s="313"/>
      <c r="D120" s="264">
        <v>0</v>
      </c>
      <c r="E120" s="264">
        <f t="shared" si="15"/>
        <v>0</v>
      </c>
      <c r="F120" s="264"/>
      <c r="G120" s="264"/>
      <c r="H120" s="264"/>
      <c r="I120" s="264"/>
      <c r="J120" s="383"/>
      <c r="K120" s="383"/>
      <c r="L120" s="383"/>
    </row>
    <row r="121" spans="1:12" s="60" customFormat="1" ht="19.5" x14ac:dyDescent="0.25">
      <c r="A121" s="366" t="s">
        <v>111</v>
      </c>
      <c r="B121" s="346">
        <v>360</v>
      </c>
      <c r="C121" s="313"/>
      <c r="D121" s="264">
        <v>0</v>
      </c>
      <c r="E121" s="264">
        <f t="shared" si="15"/>
        <v>0</v>
      </c>
      <c r="F121" s="264"/>
      <c r="G121" s="264"/>
      <c r="H121" s="264"/>
      <c r="I121" s="264"/>
      <c r="J121" s="383"/>
      <c r="K121" s="383"/>
      <c r="L121" s="383"/>
    </row>
    <row r="122" spans="1:12" s="60" customFormat="1" x14ac:dyDescent="0.25">
      <c r="A122" s="333" t="s">
        <v>112</v>
      </c>
      <c r="B122" s="312">
        <v>370</v>
      </c>
      <c r="C122" s="313"/>
      <c r="D122" s="264">
        <v>0</v>
      </c>
      <c r="E122" s="264">
        <f t="shared" si="15"/>
        <v>0</v>
      </c>
      <c r="F122" s="264"/>
      <c r="G122" s="264"/>
      <c r="H122" s="264"/>
      <c r="I122" s="264"/>
      <c r="J122" s="383"/>
      <c r="K122" s="383"/>
      <c r="L122" s="383"/>
    </row>
    <row r="123" spans="1:12" s="60" customFormat="1" x14ac:dyDescent="0.25">
      <c r="A123" s="333" t="s">
        <v>113</v>
      </c>
      <c r="B123" s="312">
        <v>380</v>
      </c>
      <c r="C123" s="313"/>
      <c r="D123" s="264">
        <v>0</v>
      </c>
      <c r="E123" s="264">
        <f t="shared" si="15"/>
        <v>0</v>
      </c>
      <c r="F123" s="264">
        <f>SUM(F124:F127)</f>
        <v>0</v>
      </c>
      <c r="G123" s="264">
        <f>SUM(G124:G127)</f>
        <v>0</v>
      </c>
      <c r="H123" s="264">
        <f>SUM(H124:H127)</f>
        <v>0</v>
      </c>
      <c r="I123" s="264">
        <f>SUM(I124:I127)</f>
        <v>0</v>
      </c>
      <c r="J123" s="383"/>
      <c r="K123" s="383"/>
      <c r="L123" s="383"/>
    </row>
    <row r="124" spans="1:12" s="60" customFormat="1" ht="19.5" x14ac:dyDescent="0.25">
      <c r="A124" s="366" t="s">
        <v>109</v>
      </c>
      <c r="B124" s="346">
        <v>390</v>
      </c>
      <c r="C124" s="313"/>
      <c r="D124" s="264">
        <v>0</v>
      </c>
      <c r="E124" s="264">
        <f t="shared" si="15"/>
        <v>0</v>
      </c>
      <c r="F124" s="264"/>
      <c r="G124" s="264"/>
      <c r="H124" s="264"/>
      <c r="I124" s="264"/>
      <c r="J124" s="383"/>
      <c r="K124" s="383"/>
      <c r="L124" s="383"/>
    </row>
    <row r="125" spans="1:12" s="60" customFormat="1" ht="19.5" x14ac:dyDescent="0.25">
      <c r="A125" s="366" t="s">
        <v>110</v>
      </c>
      <c r="B125" s="346">
        <v>400</v>
      </c>
      <c r="C125" s="313"/>
      <c r="D125" s="264">
        <v>0</v>
      </c>
      <c r="E125" s="264">
        <f t="shared" si="15"/>
        <v>0</v>
      </c>
      <c r="F125" s="264"/>
      <c r="G125" s="264"/>
      <c r="H125" s="264"/>
      <c r="I125" s="264"/>
      <c r="J125" s="383"/>
      <c r="K125" s="383"/>
      <c r="L125" s="383"/>
    </row>
    <row r="126" spans="1:12" s="60" customFormat="1" ht="19.5" x14ac:dyDescent="0.25">
      <c r="A126" s="366" t="s">
        <v>111</v>
      </c>
      <c r="B126" s="346">
        <v>410</v>
      </c>
      <c r="C126" s="313"/>
      <c r="D126" s="264">
        <v>0</v>
      </c>
      <c r="E126" s="264">
        <f t="shared" si="15"/>
        <v>0</v>
      </c>
      <c r="F126" s="264"/>
      <c r="G126" s="264"/>
      <c r="H126" s="264"/>
      <c r="I126" s="264"/>
      <c r="J126" s="383"/>
      <c r="K126" s="383"/>
      <c r="L126" s="383"/>
    </row>
    <row r="127" spans="1:12" s="60" customFormat="1" x14ac:dyDescent="0.25">
      <c r="A127" s="333" t="s">
        <v>114</v>
      </c>
      <c r="B127" s="312">
        <v>420</v>
      </c>
      <c r="C127" s="313"/>
      <c r="D127" s="264">
        <v>0</v>
      </c>
      <c r="E127" s="264">
        <f t="shared" si="15"/>
        <v>0</v>
      </c>
      <c r="F127" s="264"/>
      <c r="G127" s="264"/>
      <c r="H127" s="264"/>
      <c r="I127" s="264"/>
      <c r="J127" s="383"/>
      <c r="K127" s="383"/>
      <c r="L127" s="383"/>
    </row>
    <row r="128" spans="1:12" s="60" customFormat="1" x14ac:dyDescent="0.3">
      <c r="A128" s="247" t="s">
        <v>167</v>
      </c>
      <c r="B128" s="367">
        <v>120</v>
      </c>
      <c r="C128" s="368">
        <v>1000</v>
      </c>
      <c r="D128" s="274">
        <v>1505.5</v>
      </c>
      <c r="E128" s="274">
        <f t="shared" si="15"/>
        <v>2133.71</v>
      </c>
      <c r="F128" s="274">
        <f>F99</f>
        <v>842.1</v>
      </c>
      <c r="G128" s="274">
        <f>G99</f>
        <v>506.4</v>
      </c>
      <c r="H128" s="274">
        <f>H99</f>
        <v>145.4</v>
      </c>
      <c r="I128" s="274">
        <f>I99</f>
        <v>639.80999999999995</v>
      </c>
      <c r="J128" s="383"/>
      <c r="K128" s="383"/>
      <c r="L128" s="383"/>
    </row>
    <row r="129" spans="1:12" s="60" customFormat="1" x14ac:dyDescent="0.3">
      <c r="A129" s="369" t="s">
        <v>169</v>
      </c>
      <c r="B129" s="367">
        <v>430</v>
      </c>
      <c r="C129" s="368">
        <v>30591.200000000001</v>
      </c>
      <c r="D129" s="274">
        <v>28366.705000000002</v>
      </c>
      <c r="E129" s="274">
        <f t="shared" si="15"/>
        <v>22641.800000000003</v>
      </c>
      <c r="F129" s="274">
        <f>F38</f>
        <v>5660.4</v>
      </c>
      <c r="G129" s="274">
        <f>G38</f>
        <v>5660.5</v>
      </c>
      <c r="H129" s="274">
        <f>H38</f>
        <v>5660.5</v>
      </c>
      <c r="I129" s="274">
        <f>I38</f>
        <v>5660.4</v>
      </c>
      <c r="J129" s="383"/>
      <c r="K129" s="383"/>
      <c r="L129" s="383"/>
    </row>
    <row r="130" spans="1:12" s="60" customFormat="1" x14ac:dyDescent="0.3">
      <c r="A130" s="370" t="s">
        <v>168</v>
      </c>
      <c r="B130" s="264">
        <f t="shared" ref="B130:D130" si="16">B128+B129</f>
        <v>550</v>
      </c>
      <c r="C130" s="371">
        <f t="shared" si="16"/>
        <v>31591.200000000001</v>
      </c>
      <c r="D130" s="264">
        <f t="shared" si="16"/>
        <v>29872.205000000002</v>
      </c>
      <c r="E130" s="274">
        <f t="shared" si="15"/>
        <v>27909.61</v>
      </c>
      <c r="F130" s="264">
        <f>F128+F129+F44</f>
        <v>7285.1</v>
      </c>
      <c r="G130" s="264">
        <f t="shared" ref="G130:I130" si="17">G128+G129+G44</f>
        <v>6903.5999999999995</v>
      </c>
      <c r="H130" s="264">
        <f t="shared" si="17"/>
        <v>6399.5999999999995</v>
      </c>
      <c r="I130" s="264">
        <f t="shared" si="17"/>
        <v>7321.3099999999995</v>
      </c>
      <c r="J130" s="383"/>
      <c r="K130" s="383"/>
      <c r="L130" s="383"/>
    </row>
    <row r="131" spans="1:12" s="60" customFormat="1" x14ac:dyDescent="0.3">
      <c r="A131" s="372" t="s">
        <v>166</v>
      </c>
      <c r="B131" s="373">
        <v>440</v>
      </c>
      <c r="C131" s="374">
        <v>30590.080000000002</v>
      </c>
      <c r="D131" s="275">
        <v>28366.7</v>
      </c>
      <c r="E131" s="275">
        <f t="shared" si="15"/>
        <v>2133.71</v>
      </c>
      <c r="F131" s="275">
        <f>F99</f>
        <v>842.1</v>
      </c>
      <c r="G131" s="275">
        <f>G99</f>
        <v>506.4</v>
      </c>
      <c r="H131" s="275">
        <f>H99</f>
        <v>145.4</v>
      </c>
      <c r="I131" s="275">
        <f>I99</f>
        <v>639.80999999999995</v>
      </c>
      <c r="J131" s="383"/>
      <c r="K131" s="383"/>
      <c r="L131" s="383"/>
    </row>
    <row r="132" spans="1:12" s="105" customFormat="1" ht="20.25" x14ac:dyDescent="0.3">
      <c r="A132" s="372" t="s">
        <v>170</v>
      </c>
      <c r="B132" s="373"/>
      <c r="C132" s="374"/>
      <c r="D132" s="275">
        <v>29872.204999999998</v>
      </c>
      <c r="E132" s="275">
        <f>SUM(F132:I132)</f>
        <v>25641.81</v>
      </c>
      <c r="F132" s="275">
        <f>F52+F53+F54+F60+F74+F82+F112</f>
        <v>6308.85</v>
      </c>
      <c r="G132" s="275">
        <f>G52+G53+G54+G60+G74+G82+G112</f>
        <v>6397.2200000000012</v>
      </c>
      <c r="H132" s="275">
        <f>H52+H53+H54+H60+H74+H82+H112</f>
        <v>6254.2200000000012</v>
      </c>
      <c r="I132" s="275">
        <f>I52+I53+I54+I60+I74+I82+I112</f>
        <v>6681.5200000000013</v>
      </c>
      <c r="J132" s="389"/>
      <c r="K132" s="389"/>
      <c r="L132" s="389"/>
    </row>
    <row r="133" spans="1:12" s="60" customFormat="1" x14ac:dyDescent="0.25">
      <c r="A133" s="238" t="s">
        <v>165</v>
      </c>
      <c r="B133" s="373"/>
      <c r="C133" s="315"/>
      <c r="D133" s="255">
        <v>29872.2</v>
      </c>
      <c r="E133" s="255">
        <f>SUM(F133:I133)</f>
        <v>27909.670000000006</v>
      </c>
      <c r="F133" s="275">
        <v>7285.1</v>
      </c>
      <c r="G133" s="275">
        <f t="shared" ref="G133:I133" si="18">G131+G132</f>
        <v>6903.6200000000008</v>
      </c>
      <c r="H133" s="275">
        <f t="shared" si="18"/>
        <v>6399.6200000000008</v>
      </c>
      <c r="I133" s="275">
        <f t="shared" si="18"/>
        <v>7321.3300000000017</v>
      </c>
      <c r="J133" s="383"/>
      <c r="K133" s="383"/>
      <c r="L133" s="383"/>
    </row>
    <row r="134" spans="1:12" s="60" customFormat="1" x14ac:dyDescent="0.25">
      <c r="A134" s="431" t="s">
        <v>115</v>
      </c>
      <c r="B134" s="431"/>
      <c r="C134" s="375"/>
      <c r="D134" s="276"/>
      <c r="E134" s="276"/>
      <c r="F134" s="276" t="s">
        <v>116</v>
      </c>
      <c r="G134" s="276" t="s">
        <v>117</v>
      </c>
      <c r="H134" s="276" t="s">
        <v>118</v>
      </c>
      <c r="I134" s="276" t="s">
        <v>119</v>
      </c>
      <c r="J134" s="383"/>
      <c r="K134" s="383"/>
      <c r="L134" s="383"/>
    </row>
    <row r="135" spans="1:12" s="60" customFormat="1" x14ac:dyDescent="0.25">
      <c r="A135" s="376" t="s">
        <v>120</v>
      </c>
      <c r="B135" s="367">
        <v>900</v>
      </c>
      <c r="C135" s="339">
        <v>140</v>
      </c>
      <c r="D135" s="277">
        <v>120</v>
      </c>
      <c r="E135" s="277">
        <v>120</v>
      </c>
      <c r="F135" s="377">
        <v>120</v>
      </c>
      <c r="G135" s="377">
        <v>120</v>
      </c>
      <c r="H135" s="377">
        <v>120</v>
      </c>
      <c r="I135" s="377">
        <v>120</v>
      </c>
      <c r="J135" s="383"/>
      <c r="K135" s="383"/>
      <c r="L135" s="383"/>
    </row>
    <row r="136" spans="1:12" s="60" customFormat="1" x14ac:dyDescent="0.25">
      <c r="A136" s="376" t="s">
        <v>121</v>
      </c>
      <c r="B136" s="367">
        <v>910</v>
      </c>
      <c r="C136" s="339"/>
      <c r="D136" s="277"/>
      <c r="E136" s="277"/>
      <c r="F136" s="274"/>
      <c r="G136" s="274"/>
      <c r="H136" s="274"/>
      <c r="I136" s="274"/>
      <c r="J136" s="383"/>
      <c r="K136" s="383"/>
      <c r="L136" s="383"/>
    </row>
    <row r="137" spans="1:12" s="60" customFormat="1" x14ac:dyDescent="0.25">
      <c r="A137" s="376" t="s">
        <v>122</v>
      </c>
      <c r="B137" s="367">
        <v>920</v>
      </c>
      <c r="C137" s="339"/>
      <c r="D137" s="277"/>
      <c r="E137" s="277"/>
      <c r="F137" s="277"/>
      <c r="G137" s="277"/>
      <c r="H137" s="277"/>
      <c r="I137" s="277"/>
      <c r="J137" s="383"/>
      <c r="K137" s="383"/>
      <c r="L137" s="383"/>
    </row>
    <row r="138" spans="1:12" s="60" customFormat="1" x14ac:dyDescent="0.25">
      <c r="A138" s="376" t="s">
        <v>123</v>
      </c>
      <c r="B138" s="367">
        <v>930</v>
      </c>
      <c r="C138" s="339"/>
      <c r="D138" s="277"/>
      <c r="E138" s="277"/>
      <c r="F138" s="277"/>
      <c r="G138" s="277"/>
      <c r="H138" s="277"/>
      <c r="I138" s="277"/>
      <c r="J138" s="383"/>
      <c r="K138" s="383"/>
      <c r="L138" s="383"/>
    </row>
    <row r="139" spans="1:12" s="60" customFormat="1" x14ac:dyDescent="0.25">
      <c r="A139" s="376" t="s">
        <v>124</v>
      </c>
      <c r="B139" s="367">
        <v>940</v>
      </c>
      <c r="C139" s="339"/>
      <c r="D139" s="278"/>
      <c r="E139" s="278"/>
      <c r="F139" s="278"/>
      <c r="G139" s="278"/>
      <c r="H139" s="278"/>
      <c r="I139" s="278"/>
      <c r="J139" s="383"/>
      <c r="K139" s="383"/>
      <c r="L139" s="383"/>
    </row>
    <row r="140" spans="1:12" s="60" customFormat="1" x14ac:dyDescent="0.25">
      <c r="A140" s="376" t="s">
        <v>125</v>
      </c>
      <c r="B140" s="367">
        <v>950</v>
      </c>
      <c r="C140" s="339"/>
      <c r="D140" s="277"/>
      <c r="E140" s="277"/>
      <c r="F140" s="277"/>
      <c r="G140" s="277"/>
      <c r="H140" s="277"/>
      <c r="I140" s="277"/>
      <c r="J140" s="383"/>
      <c r="K140" s="383"/>
      <c r="L140" s="383"/>
    </row>
    <row r="141" spans="1:12" s="60" customFormat="1" x14ac:dyDescent="0.25">
      <c r="A141" s="243"/>
      <c r="B141" s="244"/>
      <c r="C141" s="245"/>
      <c r="D141" s="279"/>
      <c r="E141" s="279"/>
      <c r="F141" s="246"/>
      <c r="G141" s="246"/>
      <c r="H141" s="246"/>
      <c r="I141" s="246"/>
      <c r="J141" s="383"/>
      <c r="K141" s="383"/>
      <c r="L141" s="383"/>
    </row>
    <row r="142" spans="1:12" ht="9.75" customHeight="1" x14ac:dyDescent="0.25">
      <c r="A142" s="150"/>
      <c r="C142" s="50"/>
      <c r="D142" s="280"/>
      <c r="E142" s="281"/>
      <c r="F142" s="88"/>
      <c r="G142" s="88"/>
      <c r="H142" s="88"/>
      <c r="I142" s="88"/>
    </row>
    <row r="143" spans="1:12" ht="20.100000000000001" customHeight="1" x14ac:dyDescent="0.25">
      <c r="A143" s="150" t="s">
        <v>126</v>
      </c>
      <c r="B143" s="48"/>
      <c r="C143" s="53"/>
      <c r="D143" s="282"/>
      <c r="E143" s="283"/>
      <c r="F143" s="88"/>
      <c r="G143" s="423" t="s">
        <v>48</v>
      </c>
      <c r="H143" s="423"/>
      <c r="I143" s="423"/>
    </row>
    <row r="144" spans="1:12" ht="20.100000000000001" customHeight="1" x14ac:dyDescent="0.25">
      <c r="A144" s="147" t="s">
        <v>127</v>
      </c>
      <c r="B144" s="1"/>
      <c r="C144" s="393" t="s">
        <v>128</v>
      </c>
      <c r="D144" s="393"/>
      <c r="E144" s="393"/>
      <c r="F144" s="393"/>
      <c r="G144" s="424" t="s">
        <v>129</v>
      </c>
      <c r="H144" s="424"/>
      <c r="I144" s="424"/>
    </row>
    <row r="145" spans="1:9" ht="20.100000000000001" customHeight="1" x14ac:dyDescent="0.25">
      <c r="A145" s="147"/>
      <c r="B145" s="1"/>
      <c r="C145" s="147"/>
      <c r="D145" s="284"/>
      <c r="E145" s="284"/>
      <c r="F145" s="89"/>
      <c r="G145" s="148"/>
      <c r="H145" s="148"/>
      <c r="I145" s="148"/>
    </row>
    <row r="146" spans="1:9" ht="20.100000000000001" customHeight="1" x14ac:dyDescent="0.25">
      <c r="A146" s="150"/>
      <c r="C146" s="53"/>
      <c r="D146" s="282"/>
      <c r="E146" s="283"/>
      <c r="F146" s="88"/>
      <c r="G146" s="416" t="s">
        <v>130</v>
      </c>
      <c r="H146" s="416"/>
      <c r="I146" s="416"/>
    </row>
    <row r="147" spans="1:9" x14ac:dyDescent="0.25">
      <c r="A147" s="55" t="s">
        <v>131</v>
      </c>
      <c r="C147" s="393" t="s">
        <v>128</v>
      </c>
      <c r="D147" s="393"/>
      <c r="E147" s="393"/>
      <c r="F147" s="393"/>
      <c r="G147" s="417" t="s">
        <v>129</v>
      </c>
      <c r="H147" s="417"/>
      <c r="I147" s="417"/>
    </row>
    <row r="148" spans="1:9" x14ac:dyDescent="0.25">
      <c r="A148" s="150" t="s">
        <v>132</v>
      </c>
      <c r="C148" s="49"/>
      <c r="D148" s="285"/>
      <c r="E148" s="280"/>
      <c r="F148" s="88"/>
      <c r="G148" s="88"/>
      <c r="H148" s="88"/>
      <c r="I148" s="88"/>
    </row>
    <row r="149" spans="1:9" x14ac:dyDescent="0.25">
      <c r="A149" s="150"/>
      <c r="C149" s="50"/>
      <c r="D149" s="280"/>
      <c r="E149" s="281"/>
      <c r="F149" s="88"/>
      <c r="G149" s="88"/>
      <c r="H149" s="88"/>
      <c r="I149" s="88"/>
    </row>
    <row r="150" spans="1:9" x14ac:dyDescent="0.25">
      <c r="A150" s="150"/>
      <c r="C150" s="50"/>
      <c r="D150" s="280"/>
      <c r="E150" s="281"/>
      <c r="F150" s="88"/>
      <c r="G150" s="88"/>
      <c r="H150" s="88"/>
      <c r="I150" s="88"/>
    </row>
    <row r="151" spans="1:9" x14ac:dyDescent="0.25">
      <c r="A151" s="150"/>
      <c r="C151" s="50"/>
      <c r="D151" s="280"/>
      <c r="E151" s="281" t="s">
        <v>44</v>
      </c>
      <c r="F151" s="88"/>
      <c r="G151" s="88"/>
      <c r="H151" s="88"/>
      <c r="I151" s="88"/>
    </row>
    <row r="152" spans="1:9" x14ac:dyDescent="0.25">
      <c r="A152" s="150"/>
      <c r="C152" s="50"/>
      <c r="D152" s="280"/>
      <c r="E152" s="281"/>
      <c r="F152" s="88"/>
      <c r="G152" s="88"/>
      <c r="H152" s="88"/>
      <c r="I152" s="88"/>
    </row>
    <row r="153" spans="1:9" x14ac:dyDescent="0.25">
      <c r="A153" s="150"/>
      <c r="C153" s="50"/>
      <c r="D153" s="280"/>
      <c r="E153" s="281"/>
      <c r="F153" s="88"/>
      <c r="G153" s="88"/>
      <c r="H153" s="88"/>
      <c r="I153" s="88"/>
    </row>
    <row r="154" spans="1:9" x14ac:dyDescent="0.25">
      <c r="A154" s="150"/>
      <c r="C154" s="50"/>
      <c r="D154" s="280"/>
      <c r="E154" s="281"/>
      <c r="F154" s="88"/>
      <c r="G154" s="88"/>
      <c r="H154" s="88"/>
      <c r="I154" s="88"/>
    </row>
    <row r="155" spans="1:9" x14ac:dyDescent="0.25">
      <c r="A155" s="150"/>
      <c r="C155" s="50"/>
      <c r="D155" s="280"/>
      <c r="E155" s="281"/>
      <c r="F155" s="88"/>
      <c r="G155" s="88"/>
      <c r="H155" s="88"/>
      <c r="I155" s="88"/>
    </row>
    <row r="156" spans="1:9" x14ac:dyDescent="0.25">
      <c r="A156" s="150"/>
      <c r="C156" s="50"/>
      <c r="D156" s="280"/>
      <c r="E156" s="281"/>
      <c r="F156" s="88"/>
      <c r="G156" s="88"/>
      <c r="H156" s="88"/>
      <c r="I156" s="88"/>
    </row>
    <row r="157" spans="1:9" x14ac:dyDescent="0.25">
      <c r="A157" s="150"/>
      <c r="C157" s="50"/>
      <c r="D157" s="280"/>
      <c r="E157" s="281"/>
      <c r="F157" s="88"/>
      <c r="G157" s="88"/>
      <c r="H157" s="88"/>
      <c r="I157" s="88"/>
    </row>
    <row r="158" spans="1:9" x14ac:dyDescent="0.25">
      <c r="A158" s="150"/>
      <c r="C158" s="50"/>
      <c r="D158" s="280"/>
      <c r="E158" s="281"/>
      <c r="F158" s="88"/>
      <c r="G158" s="88"/>
      <c r="H158" s="88"/>
      <c r="I158" s="88"/>
    </row>
    <row r="159" spans="1:9" x14ac:dyDescent="0.25">
      <c r="A159" s="150"/>
      <c r="C159" s="50"/>
      <c r="D159" s="280"/>
      <c r="E159" s="281"/>
      <c r="F159" s="88"/>
      <c r="G159" s="88"/>
      <c r="H159" s="88"/>
      <c r="I159" s="88"/>
    </row>
    <row r="160" spans="1:9" x14ac:dyDescent="0.25">
      <c r="A160" s="150"/>
      <c r="C160" s="50"/>
      <c r="D160" s="280"/>
      <c r="E160" s="281"/>
      <c r="F160" s="88"/>
      <c r="G160" s="88"/>
      <c r="H160" s="88"/>
      <c r="I160" s="88"/>
    </row>
    <row r="161" spans="1:9" x14ac:dyDescent="0.25">
      <c r="A161" s="150"/>
      <c r="C161" s="50"/>
      <c r="D161" s="280"/>
      <c r="E161" s="281"/>
      <c r="F161" s="88"/>
      <c r="G161" s="88"/>
      <c r="H161" s="88"/>
      <c r="I161" s="88"/>
    </row>
    <row r="162" spans="1:9" x14ac:dyDescent="0.25">
      <c r="A162" s="150"/>
      <c r="C162" s="50"/>
      <c r="D162" s="280"/>
      <c r="E162" s="281"/>
      <c r="F162" s="88"/>
      <c r="G162" s="88"/>
      <c r="H162" s="88"/>
      <c r="I162" s="88"/>
    </row>
    <row r="163" spans="1:9" x14ac:dyDescent="0.25">
      <c r="A163" s="150"/>
      <c r="C163" s="50"/>
      <c r="D163" s="280"/>
      <c r="E163" s="281"/>
      <c r="F163" s="88"/>
      <c r="G163" s="88"/>
      <c r="H163" s="88"/>
      <c r="I163" s="88"/>
    </row>
    <row r="164" spans="1:9" x14ac:dyDescent="0.25">
      <c r="A164" s="150"/>
      <c r="C164" s="50"/>
      <c r="D164" s="280"/>
      <c r="E164" s="281"/>
      <c r="F164" s="88"/>
      <c r="G164" s="88"/>
      <c r="H164" s="88"/>
      <c r="I164" s="88"/>
    </row>
    <row r="165" spans="1:9" x14ac:dyDescent="0.25">
      <c r="A165" s="150"/>
      <c r="C165" s="50"/>
      <c r="D165" s="280"/>
      <c r="E165" s="281"/>
      <c r="F165" s="88"/>
      <c r="G165" s="88"/>
      <c r="H165" s="88"/>
      <c r="I165" s="88"/>
    </row>
    <row r="166" spans="1:9" x14ac:dyDescent="0.25">
      <c r="A166" s="150"/>
      <c r="C166" s="50"/>
      <c r="D166" s="280"/>
      <c r="E166" s="281"/>
      <c r="F166" s="88"/>
      <c r="G166" s="88"/>
      <c r="H166" s="88"/>
      <c r="I166" s="88"/>
    </row>
    <row r="167" spans="1:9" x14ac:dyDescent="0.25">
      <c r="A167" s="150"/>
      <c r="C167" s="50"/>
      <c r="D167" s="280"/>
      <c r="E167" s="281"/>
      <c r="F167" s="88"/>
      <c r="G167" s="88"/>
      <c r="H167" s="88"/>
      <c r="I167" s="88"/>
    </row>
    <row r="168" spans="1:9" x14ac:dyDescent="0.25">
      <c r="A168" s="150"/>
      <c r="C168" s="50"/>
      <c r="D168" s="280"/>
      <c r="E168" s="281"/>
      <c r="F168" s="88"/>
      <c r="G168" s="88"/>
      <c r="H168" s="88"/>
      <c r="I168" s="88"/>
    </row>
    <row r="169" spans="1:9" x14ac:dyDescent="0.25">
      <c r="A169" s="150"/>
      <c r="C169" s="50"/>
      <c r="D169" s="280"/>
      <c r="E169" s="281"/>
      <c r="F169" s="88"/>
      <c r="G169" s="88"/>
      <c r="H169" s="88"/>
      <c r="I169" s="88"/>
    </row>
    <row r="170" spans="1:9" x14ac:dyDescent="0.25">
      <c r="A170" s="150"/>
      <c r="C170" s="50"/>
      <c r="D170" s="280"/>
      <c r="E170" s="281"/>
      <c r="F170" s="88"/>
      <c r="G170" s="88"/>
      <c r="H170" s="88"/>
      <c r="I170" s="88"/>
    </row>
    <row r="171" spans="1:9" x14ac:dyDescent="0.25">
      <c r="A171" s="150"/>
      <c r="C171" s="50"/>
      <c r="D171" s="280"/>
      <c r="E171" s="281"/>
      <c r="F171" s="88"/>
      <c r="G171" s="88"/>
      <c r="H171" s="88"/>
      <c r="I171" s="88"/>
    </row>
    <row r="172" spans="1:9" x14ac:dyDescent="0.25">
      <c r="A172" s="150"/>
      <c r="C172" s="50"/>
      <c r="D172" s="280"/>
      <c r="E172" s="281"/>
      <c r="F172" s="88"/>
      <c r="G172" s="88"/>
      <c r="H172" s="88"/>
      <c r="I172" s="88"/>
    </row>
    <row r="173" spans="1:9" x14ac:dyDescent="0.25">
      <c r="A173" s="150"/>
      <c r="C173" s="50"/>
      <c r="D173" s="280"/>
      <c r="E173" s="281"/>
      <c r="F173" s="88"/>
      <c r="G173" s="88"/>
      <c r="H173" s="88"/>
      <c r="I173" s="88"/>
    </row>
    <row r="174" spans="1:9" x14ac:dyDescent="0.25">
      <c r="A174" s="150"/>
      <c r="C174" s="50"/>
      <c r="D174" s="280"/>
      <c r="E174" s="281"/>
      <c r="F174" s="88"/>
      <c r="G174" s="88"/>
      <c r="H174" s="88"/>
      <c r="I174" s="88"/>
    </row>
    <row r="175" spans="1:9" x14ac:dyDescent="0.25">
      <c r="A175" s="150"/>
      <c r="C175" s="50"/>
      <c r="D175" s="280"/>
      <c r="E175" s="281"/>
      <c r="F175" s="88"/>
      <c r="G175" s="88"/>
      <c r="H175" s="88"/>
      <c r="I175" s="88"/>
    </row>
    <row r="176" spans="1:9" x14ac:dyDescent="0.25">
      <c r="A176" s="150"/>
      <c r="C176" s="50"/>
      <c r="D176" s="280"/>
      <c r="E176" s="281"/>
      <c r="F176" s="88"/>
      <c r="G176" s="88"/>
      <c r="H176" s="88"/>
      <c r="I176" s="88"/>
    </row>
    <row r="177" spans="1:9" x14ac:dyDescent="0.25">
      <c r="A177" s="150"/>
      <c r="C177" s="50"/>
      <c r="D177" s="280"/>
      <c r="E177" s="281"/>
      <c r="F177" s="88"/>
      <c r="G177" s="88"/>
      <c r="H177" s="88"/>
      <c r="I177" s="88"/>
    </row>
    <row r="178" spans="1:9" x14ac:dyDescent="0.25">
      <c r="A178" s="150"/>
      <c r="C178" s="50"/>
      <c r="D178" s="280"/>
      <c r="E178" s="281"/>
      <c r="F178" s="88"/>
      <c r="G178" s="88"/>
      <c r="H178" s="88"/>
      <c r="I178" s="88"/>
    </row>
    <row r="179" spans="1:9" x14ac:dyDescent="0.25">
      <c r="A179" s="150"/>
      <c r="C179" s="50"/>
      <c r="D179" s="280"/>
      <c r="E179" s="281"/>
      <c r="F179" s="88"/>
      <c r="G179" s="88"/>
      <c r="H179" s="88"/>
      <c r="I179" s="88"/>
    </row>
    <row r="180" spans="1:9" x14ac:dyDescent="0.25">
      <c r="A180" s="150"/>
      <c r="C180" s="50"/>
      <c r="D180" s="280"/>
      <c r="E180" s="281"/>
      <c r="F180" s="88"/>
      <c r="G180" s="88"/>
      <c r="H180" s="88"/>
      <c r="I180" s="88"/>
    </row>
    <row r="181" spans="1:9" x14ac:dyDescent="0.25">
      <c r="A181" s="150"/>
      <c r="C181" s="50"/>
      <c r="D181" s="280"/>
      <c r="E181" s="281"/>
      <c r="F181" s="88"/>
      <c r="G181" s="88"/>
      <c r="H181" s="88"/>
      <c r="I181" s="88"/>
    </row>
    <row r="182" spans="1:9" x14ac:dyDescent="0.25">
      <c r="A182" s="150"/>
      <c r="C182" s="50"/>
      <c r="D182" s="280"/>
      <c r="E182" s="281"/>
      <c r="F182" s="88"/>
      <c r="G182" s="88"/>
      <c r="H182" s="88"/>
      <c r="I182" s="88"/>
    </row>
    <row r="183" spans="1:9" x14ac:dyDescent="0.25">
      <c r="A183" s="150"/>
      <c r="C183" s="50"/>
      <c r="D183" s="280"/>
      <c r="E183" s="281"/>
      <c r="F183" s="88"/>
      <c r="G183" s="88"/>
      <c r="H183" s="88"/>
      <c r="I183" s="88"/>
    </row>
    <row r="184" spans="1:9" x14ac:dyDescent="0.25">
      <c r="A184" s="150"/>
      <c r="C184" s="50"/>
      <c r="D184" s="280"/>
      <c r="E184" s="281"/>
      <c r="F184" s="88"/>
      <c r="G184" s="88"/>
      <c r="H184" s="88"/>
      <c r="I184" s="88"/>
    </row>
    <row r="185" spans="1:9" x14ac:dyDescent="0.25">
      <c r="A185" s="150"/>
      <c r="C185" s="50"/>
      <c r="D185" s="280"/>
      <c r="E185" s="281"/>
      <c r="F185" s="88"/>
      <c r="G185" s="88"/>
      <c r="H185" s="88"/>
      <c r="I185" s="88"/>
    </row>
    <row r="186" spans="1:9" x14ac:dyDescent="0.25">
      <c r="A186" s="150"/>
      <c r="C186" s="50"/>
      <c r="D186" s="280"/>
      <c r="E186" s="281"/>
      <c r="F186" s="88"/>
      <c r="G186" s="88"/>
      <c r="H186" s="88"/>
      <c r="I186" s="88"/>
    </row>
    <row r="187" spans="1:9" x14ac:dyDescent="0.25">
      <c r="A187" s="56"/>
    </row>
    <row r="188" spans="1:9" x14ac:dyDescent="0.25">
      <c r="A188" s="56"/>
    </row>
    <row r="189" spans="1:9" x14ac:dyDescent="0.25">
      <c r="A189" s="56"/>
    </row>
    <row r="190" spans="1:9" x14ac:dyDescent="0.25">
      <c r="A190" s="56"/>
    </row>
    <row r="191" spans="1:9" x14ac:dyDescent="0.25">
      <c r="A191" s="56"/>
    </row>
    <row r="192" spans="1:9" x14ac:dyDescent="0.25">
      <c r="A192" s="56"/>
    </row>
    <row r="193" spans="1:1" x14ac:dyDescent="0.25">
      <c r="A193" s="56"/>
    </row>
    <row r="194" spans="1:1" x14ac:dyDescent="0.25">
      <c r="A194" s="56"/>
    </row>
    <row r="195" spans="1:1" x14ac:dyDescent="0.25">
      <c r="A195" s="56"/>
    </row>
    <row r="196" spans="1:1" x14ac:dyDescent="0.25">
      <c r="A196" s="56"/>
    </row>
    <row r="197" spans="1:1" x14ac:dyDescent="0.25">
      <c r="A197" s="56"/>
    </row>
    <row r="198" spans="1:1" x14ac:dyDescent="0.25">
      <c r="A198" s="56"/>
    </row>
    <row r="199" spans="1:1" x14ac:dyDescent="0.25">
      <c r="A199" s="56"/>
    </row>
    <row r="200" spans="1:1" x14ac:dyDescent="0.25">
      <c r="A200" s="56"/>
    </row>
    <row r="201" spans="1:1" x14ac:dyDescent="0.25">
      <c r="A201" s="56"/>
    </row>
    <row r="202" spans="1:1" x14ac:dyDescent="0.25">
      <c r="A202" s="56"/>
    </row>
    <row r="203" spans="1:1" x14ac:dyDescent="0.25">
      <c r="A203" s="56"/>
    </row>
    <row r="204" spans="1:1" x14ac:dyDescent="0.25">
      <c r="A204" s="56"/>
    </row>
    <row r="205" spans="1:1" x14ac:dyDescent="0.25">
      <c r="A205" s="56"/>
    </row>
    <row r="206" spans="1:1" x14ac:dyDescent="0.25">
      <c r="A206" s="56"/>
    </row>
    <row r="207" spans="1:1" x14ac:dyDescent="0.25">
      <c r="A207" s="56"/>
    </row>
    <row r="208" spans="1:1" x14ac:dyDescent="0.25">
      <c r="A208" s="56"/>
    </row>
    <row r="209" spans="1:1" x14ac:dyDescent="0.25">
      <c r="A209" s="56"/>
    </row>
    <row r="210" spans="1:1" x14ac:dyDescent="0.25">
      <c r="A210" s="56"/>
    </row>
    <row r="211" spans="1:1" x14ac:dyDescent="0.25">
      <c r="A211" s="56"/>
    </row>
    <row r="212" spans="1:1" x14ac:dyDescent="0.25">
      <c r="A212" s="56"/>
    </row>
    <row r="213" spans="1:1" x14ac:dyDescent="0.25">
      <c r="A213" s="56"/>
    </row>
    <row r="214" spans="1:1" x14ac:dyDescent="0.25">
      <c r="A214" s="56"/>
    </row>
    <row r="215" spans="1:1" x14ac:dyDescent="0.25">
      <c r="A215" s="56"/>
    </row>
    <row r="216" spans="1:1" x14ac:dyDescent="0.25">
      <c r="A216" s="56"/>
    </row>
    <row r="217" spans="1:1" x14ac:dyDescent="0.25">
      <c r="A217" s="56"/>
    </row>
    <row r="218" spans="1:1" x14ac:dyDescent="0.25">
      <c r="A218" s="56"/>
    </row>
    <row r="219" spans="1:1" x14ac:dyDescent="0.25">
      <c r="A219" s="56"/>
    </row>
    <row r="220" spans="1:1" x14ac:dyDescent="0.25">
      <c r="A220" s="56"/>
    </row>
    <row r="221" spans="1:1" x14ac:dyDescent="0.25">
      <c r="A221" s="56"/>
    </row>
    <row r="222" spans="1:1" x14ac:dyDescent="0.25">
      <c r="A222" s="56"/>
    </row>
    <row r="223" spans="1:1" x14ac:dyDescent="0.25">
      <c r="A223" s="56"/>
    </row>
    <row r="224" spans="1:1" x14ac:dyDescent="0.25">
      <c r="A224" s="56"/>
    </row>
    <row r="225" spans="1:1" x14ac:dyDescent="0.25">
      <c r="A225" s="56"/>
    </row>
    <row r="226" spans="1:1" x14ac:dyDescent="0.25">
      <c r="A226" s="56"/>
    </row>
    <row r="227" spans="1:1" x14ac:dyDescent="0.25">
      <c r="A227" s="56"/>
    </row>
    <row r="228" spans="1:1" x14ac:dyDescent="0.25">
      <c r="A228" s="56"/>
    </row>
    <row r="229" spans="1:1" x14ac:dyDescent="0.25">
      <c r="A229" s="56"/>
    </row>
    <row r="230" spans="1:1" x14ac:dyDescent="0.25">
      <c r="A230" s="56"/>
    </row>
    <row r="231" spans="1:1" x14ac:dyDescent="0.25">
      <c r="A231" s="56"/>
    </row>
    <row r="232" spans="1:1" x14ac:dyDescent="0.25">
      <c r="A232" s="56"/>
    </row>
    <row r="233" spans="1:1" x14ac:dyDescent="0.25">
      <c r="A233" s="56"/>
    </row>
    <row r="234" spans="1:1" x14ac:dyDescent="0.25">
      <c r="A234" s="56"/>
    </row>
    <row r="235" spans="1:1" x14ac:dyDescent="0.25">
      <c r="A235" s="56"/>
    </row>
    <row r="236" spans="1:1" x14ac:dyDescent="0.25">
      <c r="A236" s="56"/>
    </row>
    <row r="237" spans="1:1" x14ac:dyDescent="0.25">
      <c r="A237" s="56"/>
    </row>
    <row r="238" spans="1:1" x14ac:dyDescent="0.25">
      <c r="A238" s="56"/>
    </row>
    <row r="239" spans="1:1" x14ac:dyDescent="0.25">
      <c r="A239" s="56"/>
    </row>
    <row r="240" spans="1:1" x14ac:dyDescent="0.25">
      <c r="A240" s="56"/>
    </row>
    <row r="241" spans="1:1" x14ac:dyDescent="0.25">
      <c r="A241" s="56"/>
    </row>
    <row r="242" spans="1:1" x14ac:dyDescent="0.25">
      <c r="A242" s="56"/>
    </row>
    <row r="243" spans="1:1" x14ac:dyDescent="0.25">
      <c r="A243" s="56"/>
    </row>
    <row r="244" spans="1:1" x14ac:dyDescent="0.25">
      <c r="A244" s="56"/>
    </row>
    <row r="245" spans="1:1" x14ac:dyDescent="0.25">
      <c r="A245" s="56"/>
    </row>
    <row r="246" spans="1:1" x14ac:dyDescent="0.25">
      <c r="A246" s="56"/>
    </row>
    <row r="247" spans="1:1" x14ac:dyDescent="0.25">
      <c r="A247" s="56"/>
    </row>
    <row r="248" spans="1:1" x14ac:dyDescent="0.25">
      <c r="A248" s="56"/>
    </row>
    <row r="249" spans="1:1" x14ac:dyDescent="0.25">
      <c r="A249" s="56"/>
    </row>
    <row r="250" spans="1:1" x14ac:dyDescent="0.25">
      <c r="A250" s="56"/>
    </row>
    <row r="251" spans="1:1" x14ac:dyDescent="0.25">
      <c r="A251" s="56"/>
    </row>
    <row r="252" spans="1:1" x14ac:dyDescent="0.25">
      <c r="A252" s="56"/>
    </row>
    <row r="253" spans="1:1" x14ac:dyDescent="0.25">
      <c r="A253" s="56"/>
    </row>
    <row r="254" spans="1:1" x14ac:dyDescent="0.25">
      <c r="A254" s="56"/>
    </row>
    <row r="255" spans="1:1" x14ac:dyDescent="0.25">
      <c r="A255" s="56"/>
    </row>
    <row r="256" spans="1:1" x14ac:dyDescent="0.25">
      <c r="A256" s="56"/>
    </row>
    <row r="257" spans="1:1" x14ac:dyDescent="0.25">
      <c r="A257" s="56"/>
    </row>
    <row r="258" spans="1:1" x14ac:dyDescent="0.25">
      <c r="A258" s="56"/>
    </row>
    <row r="259" spans="1:1" x14ac:dyDescent="0.25">
      <c r="A259" s="56"/>
    </row>
    <row r="260" spans="1:1" x14ac:dyDescent="0.25">
      <c r="A260" s="56"/>
    </row>
    <row r="261" spans="1:1" x14ac:dyDescent="0.25">
      <c r="A261" s="56"/>
    </row>
    <row r="262" spans="1:1" x14ac:dyDescent="0.25">
      <c r="A262" s="56"/>
    </row>
    <row r="263" spans="1:1" x14ac:dyDescent="0.25">
      <c r="A263" s="56"/>
    </row>
    <row r="264" spans="1:1" x14ac:dyDescent="0.25">
      <c r="A264" s="56"/>
    </row>
    <row r="265" spans="1:1" x14ac:dyDescent="0.25">
      <c r="A265" s="56"/>
    </row>
    <row r="266" spans="1:1" x14ac:dyDescent="0.25">
      <c r="A266" s="56"/>
    </row>
    <row r="267" spans="1:1" x14ac:dyDescent="0.25">
      <c r="A267" s="56"/>
    </row>
    <row r="268" spans="1:1" x14ac:dyDescent="0.25">
      <c r="A268" s="56"/>
    </row>
    <row r="269" spans="1:1" x14ac:dyDescent="0.25">
      <c r="A269" s="56"/>
    </row>
    <row r="270" spans="1:1" x14ac:dyDescent="0.25">
      <c r="A270" s="56"/>
    </row>
    <row r="271" spans="1:1" x14ac:dyDescent="0.25">
      <c r="A271" s="56"/>
    </row>
    <row r="272" spans="1:1" x14ac:dyDescent="0.25">
      <c r="A272" s="56"/>
    </row>
    <row r="273" spans="1:1" x14ac:dyDescent="0.25">
      <c r="A273" s="56"/>
    </row>
    <row r="274" spans="1:1" x14ac:dyDescent="0.25">
      <c r="A274" s="56"/>
    </row>
    <row r="275" spans="1:1" x14ac:dyDescent="0.25">
      <c r="A275" s="56"/>
    </row>
    <row r="276" spans="1:1" x14ac:dyDescent="0.25">
      <c r="A276" s="56"/>
    </row>
    <row r="277" spans="1:1" x14ac:dyDescent="0.25">
      <c r="A277" s="56"/>
    </row>
    <row r="278" spans="1:1" x14ac:dyDescent="0.25">
      <c r="A278" s="56"/>
    </row>
    <row r="279" spans="1:1" x14ac:dyDescent="0.25">
      <c r="A279" s="56"/>
    </row>
    <row r="280" spans="1:1" x14ac:dyDescent="0.25">
      <c r="A280" s="56"/>
    </row>
    <row r="281" spans="1:1" x14ac:dyDescent="0.25">
      <c r="A281" s="56"/>
    </row>
    <row r="282" spans="1:1" x14ac:dyDescent="0.25">
      <c r="A282" s="56"/>
    </row>
    <row r="283" spans="1:1" x14ac:dyDescent="0.25">
      <c r="A283" s="56"/>
    </row>
    <row r="284" spans="1:1" x14ac:dyDescent="0.25">
      <c r="A284" s="56"/>
    </row>
    <row r="285" spans="1:1" x14ac:dyDescent="0.25">
      <c r="A285" s="56"/>
    </row>
    <row r="286" spans="1:1" x14ac:dyDescent="0.25">
      <c r="A286" s="56"/>
    </row>
    <row r="287" spans="1:1" x14ac:dyDescent="0.25">
      <c r="A287" s="56"/>
    </row>
    <row r="288" spans="1:1" x14ac:dyDescent="0.25">
      <c r="A288" s="56"/>
    </row>
    <row r="289" spans="1:1" x14ac:dyDescent="0.25">
      <c r="A289" s="56"/>
    </row>
    <row r="290" spans="1:1" x14ac:dyDescent="0.25">
      <c r="A290" s="56"/>
    </row>
    <row r="291" spans="1:1" x14ac:dyDescent="0.25">
      <c r="A291" s="56"/>
    </row>
    <row r="292" spans="1:1" x14ac:dyDescent="0.25">
      <c r="A292" s="56"/>
    </row>
    <row r="293" spans="1:1" x14ac:dyDescent="0.25">
      <c r="A293" s="56"/>
    </row>
    <row r="294" spans="1:1" x14ac:dyDescent="0.25">
      <c r="A294" s="56"/>
    </row>
    <row r="295" spans="1:1" x14ac:dyDescent="0.25">
      <c r="A295" s="56"/>
    </row>
    <row r="296" spans="1:1" x14ac:dyDescent="0.25">
      <c r="A296" s="56"/>
    </row>
    <row r="297" spans="1:1" x14ac:dyDescent="0.25">
      <c r="A297" s="56"/>
    </row>
    <row r="298" spans="1:1" x14ac:dyDescent="0.25">
      <c r="A298" s="56"/>
    </row>
    <row r="299" spans="1:1" x14ac:dyDescent="0.25">
      <c r="A299" s="56"/>
    </row>
    <row r="300" spans="1:1" x14ac:dyDescent="0.25">
      <c r="A300" s="56"/>
    </row>
    <row r="301" spans="1:1" x14ac:dyDescent="0.25">
      <c r="A301" s="56"/>
    </row>
    <row r="302" spans="1:1" x14ac:dyDescent="0.25">
      <c r="A302" s="56"/>
    </row>
    <row r="303" spans="1:1" x14ac:dyDescent="0.25">
      <c r="A303" s="56"/>
    </row>
    <row r="304" spans="1:1" x14ac:dyDescent="0.25">
      <c r="A304" s="56"/>
    </row>
    <row r="305" spans="1:1" x14ac:dyDescent="0.25">
      <c r="A305" s="56"/>
    </row>
    <row r="306" spans="1:1" x14ac:dyDescent="0.25">
      <c r="A306" s="56"/>
    </row>
    <row r="307" spans="1:1" x14ac:dyDescent="0.25">
      <c r="A307" s="56"/>
    </row>
    <row r="308" spans="1:1" x14ac:dyDescent="0.25">
      <c r="A308" s="56"/>
    </row>
    <row r="309" spans="1:1" x14ac:dyDescent="0.25">
      <c r="A309" s="56"/>
    </row>
    <row r="310" spans="1:1" x14ac:dyDescent="0.25">
      <c r="A310" s="56"/>
    </row>
    <row r="311" spans="1:1" x14ac:dyDescent="0.25">
      <c r="A311" s="56"/>
    </row>
    <row r="312" spans="1:1" x14ac:dyDescent="0.25">
      <c r="A312" s="56"/>
    </row>
    <row r="313" spans="1:1" x14ac:dyDescent="0.25">
      <c r="A313" s="56"/>
    </row>
    <row r="314" spans="1:1" x14ac:dyDescent="0.25">
      <c r="A314" s="56"/>
    </row>
    <row r="315" spans="1:1" x14ac:dyDescent="0.25">
      <c r="A315" s="56"/>
    </row>
    <row r="316" spans="1:1" x14ac:dyDescent="0.25">
      <c r="A316" s="56"/>
    </row>
    <row r="317" spans="1:1" x14ac:dyDescent="0.25">
      <c r="A317" s="56"/>
    </row>
    <row r="318" spans="1:1" x14ac:dyDescent="0.25">
      <c r="A318" s="56"/>
    </row>
    <row r="319" spans="1:1" x14ac:dyDescent="0.25">
      <c r="A319" s="56"/>
    </row>
    <row r="320" spans="1:1" x14ac:dyDescent="0.25">
      <c r="A320" s="56"/>
    </row>
    <row r="321" spans="1:1" x14ac:dyDescent="0.25">
      <c r="A321" s="56"/>
    </row>
    <row r="322" spans="1:1" x14ac:dyDescent="0.25">
      <c r="A322" s="56"/>
    </row>
    <row r="323" spans="1:1" x14ac:dyDescent="0.25">
      <c r="A323" s="56"/>
    </row>
    <row r="324" spans="1:1" x14ac:dyDescent="0.25">
      <c r="A324" s="56"/>
    </row>
    <row r="325" spans="1:1" x14ac:dyDescent="0.25">
      <c r="A325" s="56"/>
    </row>
    <row r="326" spans="1:1" x14ac:dyDescent="0.25">
      <c r="A326" s="56"/>
    </row>
    <row r="327" spans="1:1" x14ac:dyDescent="0.25">
      <c r="A327" s="56"/>
    </row>
    <row r="328" spans="1:1" x14ac:dyDescent="0.25">
      <c r="A328" s="56"/>
    </row>
    <row r="329" spans="1:1" x14ac:dyDescent="0.25">
      <c r="A329" s="56"/>
    </row>
    <row r="330" spans="1:1" x14ac:dyDescent="0.25">
      <c r="A330" s="56"/>
    </row>
    <row r="331" spans="1:1" x14ac:dyDescent="0.25">
      <c r="A331" s="56"/>
    </row>
    <row r="332" spans="1:1" x14ac:dyDescent="0.25">
      <c r="A332" s="56"/>
    </row>
    <row r="333" spans="1:1" x14ac:dyDescent="0.25">
      <c r="A333" s="56"/>
    </row>
    <row r="334" spans="1:1" x14ac:dyDescent="0.25">
      <c r="A334" s="56"/>
    </row>
    <row r="335" spans="1:1" x14ac:dyDescent="0.25">
      <c r="A335" s="56"/>
    </row>
    <row r="336" spans="1:1" x14ac:dyDescent="0.25">
      <c r="A336" s="56"/>
    </row>
    <row r="337" spans="1:1" x14ac:dyDescent="0.25">
      <c r="A337" s="56"/>
    </row>
    <row r="338" spans="1:1" x14ac:dyDescent="0.25">
      <c r="A338" s="56"/>
    </row>
    <row r="339" spans="1:1" x14ac:dyDescent="0.25">
      <c r="A339" s="56"/>
    </row>
    <row r="340" spans="1:1" x14ac:dyDescent="0.25">
      <c r="A340" s="56"/>
    </row>
    <row r="341" spans="1:1" x14ac:dyDescent="0.25">
      <c r="A341" s="56"/>
    </row>
    <row r="342" spans="1:1" x14ac:dyDescent="0.25">
      <c r="A342" s="56"/>
    </row>
    <row r="343" spans="1:1" x14ac:dyDescent="0.25">
      <c r="A343" s="56"/>
    </row>
    <row r="344" spans="1:1" x14ac:dyDescent="0.25">
      <c r="A344" s="56"/>
    </row>
    <row r="345" spans="1:1" x14ac:dyDescent="0.25">
      <c r="A345" s="56"/>
    </row>
    <row r="346" spans="1:1" x14ac:dyDescent="0.25">
      <c r="A346" s="56"/>
    </row>
    <row r="347" spans="1:1" x14ac:dyDescent="0.25">
      <c r="A347" s="56"/>
    </row>
    <row r="348" spans="1:1" x14ac:dyDescent="0.25">
      <c r="A348" s="56"/>
    </row>
    <row r="349" spans="1:1" x14ac:dyDescent="0.25">
      <c r="A349" s="56"/>
    </row>
    <row r="350" spans="1:1" x14ac:dyDescent="0.25">
      <c r="A350" s="56"/>
    </row>
    <row r="351" spans="1:1" x14ac:dyDescent="0.25">
      <c r="A351" s="56"/>
    </row>
    <row r="352" spans="1:1" x14ac:dyDescent="0.25">
      <c r="A352" s="56"/>
    </row>
    <row r="353" spans="1:1" x14ac:dyDescent="0.25">
      <c r="A353" s="56"/>
    </row>
  </sheetData>
  <mergeCells count="39">
    <mergeCell ref="G146:I146"/>
    <mergeCell ref="C147:F147"/>
    <mergeCell ref="G147:I147"/>
    <mergeCell ref="J77:K77"/>
    <mergeCell ref="B102:B103"/>
    <mergeCell ref="A134:B134"/>
    <mergeCell ref="C144:F144"/>
    <mergeCell ref="G144:I144"/>
    <mergeCell ref="G143:I143"/>
    <mergeCell ref="A30:I30"/>
    <mergeCell ref="A32:A33"/>
    <mergeCell ref="B32:B33"/>
    <mergeCell ref="C32:C33"/>
    <mergeCell ref="D32:D33"/>
    <mergeCell ref="E32:E33"/>
    <mergeCell ref="F32:I32"/>
    <mergeCell ref="A35:I35"/>
    <mergeCell ref="A36:I36"/>
    <mergeCell ref="B26:F26"/>
    <mergeCell ref="B17:G17"/>
    <mergeCell ref="B18:E18"/>
    <mergeCell ref="B19:E19"/>
    <mergeCell ref="B20:E20"/>
    <mergeCell ref="B21:G21"/>
    <mergeCell ref="B22:E22"/>
    <mergeCell ref="B23:E23"/>
    <mergeCell ref="F23:H23"/>
    <mergeCell ref="B24:E24"/>
    <mergeCell ref="F24:H24"/>
    <mergeCell ref="B25:E25"/>
    <mergeCell ref="B27:E27"/>
    <mergeCell ref="B28:E28"/>
    <mergeCell ref="B16:E16"/>
    <mergeCell ref="H16:I16"/>
    <mergeCell ref="G6:I6"/>
    <mergeCell ref="G7:I7"/>
    <mergeCell ref="G8:I8"/>
    <mergeCell ref="G9:I9"/>
    <mergeCell ref="H15:I15"/>
  </mergeCells>
  <printOptions horizontalCentered="1"/>
  <pageMargins left="0.39370078740157483" right="0" top="0.39370078740157483" bottom="0.39370078740157483" header="0" footer="0"/>
  <pageSetup paperSize="9" scale="45" fitToHeight="0" orientation="portrait" r:id="rId1"/>
  <rowBreaks count="2" manualBreakCount="2">
    <brk id="66" max="8" man="1"/>
    <brk id="149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2026р</vt:lpstr>
      <vt:lpstr>2026 скореговано</vt:lpstr>
      <vt:lpstr>'2026 скореговано'!Область_друку</vt:lpstr>
      <vt:lpstr>'2026р'!Область_друку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User</cp:lastModifiedBy>
  <cp:lastPrinted>2025-12-18T06:18:25Z</cp:lastPrinted>
  <dcterms:created xsi:type="dcterms:W3CDTF">2025-12-08T09:49:46Z</dcterms:created>
  <dcterms:modified xsi:type="dcterms:W3CDTF">2025-12-18T06:18:28Z</dcterms:modified>
</cp:coreProperties>
</file>