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20" yWindow="120" windowWidth="9720" windowHeight="7320"/>
  </bookViews>
  <sheets>
    <sheet name="Лист1" sheetId="1" r:id="rId1"/>
    <sheet name="Лист2" sheetId="2" r:id="rId2"/>
    <sheet name="Лист3" sheetId="3" r:id="rId3"/>
  </sheets>
  <definedNames>
    <definedName name="OLE_LINK1" localSheetId="0">Лист1!$A$42</definedName>
  </definedNames>
  <calcPr calcId="144525"/>
</workbook>
</file>

<file path=xl/calcChain.xml><?xml version="1.0" encoding="utf-8"?>
<calcChain xmlns="http://schemas.openxmlformats.org/spreadsheetml/2006/main">
  <c r="C88" i="1" l="1"/>
  <c r="D88" i="1"/>
  <c r="C37" i="1" l="1"/>
  <c r="C20" i="1"/>
  <c r="C44" i="1" l="1"/>
  <c r="C43" i="1" s="1"/>
  <c r="C42" i="1" s="1"/>
  <c r="E80" i="1"/>
  <c r="E88" i="1" s="1"/>
  <c r="I87" i="1"/>
  <c r="H87" i="1"/>
  <c r="G87" i="1"/>
  <c r="I86" i="1"/>
  <c r="H86" i="1"/>
  <c r="G86" i="1"/>
  <c r="I85" i="1"/>
  <c r="H85" i="1"/>
  <c r="G85" i="1"/>
  <c r="I84" i="1"/>
  <c r="H84" i="1"/>
  <c r="I83" i="1"/>
  <c r="H83" i="1"/>
  <c r="G83" i="1"/>
  <c r="F83" i="1"/>
  <c r="I82" i="1"/>
  <c r="H82" i="1"/>
  <c r="G82" i="1"/>
  <c r="I36" i="1"/>
  <c r="H36" i="1"/>
  <c r="G36" i="1"/>
  <c r="F36" i="1"/>
  <c r="D37" i="1"/>
  <c r="I32" i="1"/>
  <c r="H32" i="1"/>
  <c r="G32" i="1"/>
  <c r="F32" i="1"/>
  <c r="I15" i="1"/>
  <c r="H15" i="1"/>
  <c r="G15" i="1"/>
  <c r="I81" i="1"/>
  <c r="H81" i="1"/>
  <c r="G81" i="1"/>
  <c r="F15" i="1"/>
  <c r="F81" i="1"/>
  <c r="F87" i="1"/>
  <c r="F82" i="1"/>
  <c r="F86" i="1"/>
  <c r="F85" i="1"/>
  <c r="G84" i="1"/>
  <c r="F84" i="1"/>
  <c r="D20" i="1"/>
  <c r="D44" i="1" s="1"/>
  <c r="D43" i="1" s="1"/>
  <c r="D42" i="1" s="1"/>
  <c r="F18" i="1"/>
  <c r="G18" i="1" s="1"/>
  <c r="E20" i="1"/>
  <c r="F22" i="1"/>
  <c r="G22" i="1" s="1"/>
  <c r="E23" i="1"/>
  <c r="E37" i="1" s="1"/>
  <c r="E44" i="1" s="1"/>
  <c r="F23" i="1"/>
  <c r="G23" i="1"/>
  <c r="H23" i="1"/>
  <c r="I23" i="1"/>
  <c r="F55" i="1"/>
  <c r="G55" i="1"/>
  <c r="H55" i="1"/>
  <c r="I55" i="1"/>
  <c r="E61" i="1"/>
  <c r="F61" i="1"/>
  <c r="G61" i="1"/>
  <c r="H61" i="1"/>
  <c r="I61" i="1"/>
  <c r="E67" i="1"/>
  <c r="F67" i="1"/>
  <c r="G67" i="1"/>
  <c r="H67" i="1"/>
  <c r="I67" i="1"/>
  <c r="E98" i="1"/>
  <c r="F98" i="1"/>
  <c r="G98" i="1"/>
  <c r="H98" i="1"/>
  <c r="I98" i="1"/>
  <c r="E43" i="1" l="1"/>
  <c r="H44" i="1"/>
  <c r="F44" i="1"/>
  <c r="I44" i="1"/>
  <c r="G44" i="1"/>
  <c r="G20" i="1"/>
  <c r="F20" i="1"/>
  <c r="H80" i="1"/>
  <c r="G80" i="1"/>
  <c r="F80" i="1"/>
  <c r="I80" i="1"/>
  <c r="F37" i="1"/>
  <c r="H18" i="1"/>
  <c r="I18" i="1" s="1"/>
  <c r="I20" i="1" s="1"/>
  <c r="G37" i="1"/>
  <c r="H22" i="1"/>
  <c r="I88" i="1"/>
  <c r="G88" i="1"/>
  <c r="F88" i="1"/>
  <c r="H88" i="1"/>
  <c r="F43" i="1" l="1"/>
  <c r="E42" i="1"/>
  <c r="H43" i="1"/>
  <c r="I43" i="1"/>
  <c r="G43" i="1"/>
  <c r="H20" i="1"/>
  <c r="I22" i="1"/>
  <c r="I37" i="1" s="1"/>
  <c r="H37" i="1"/>
  <c r="G42" i="1" l="1"/>
  <c r="H42" i="1"/>
  <c r="I42" i="1"/>
  <c r="F42" i="1"/>
</calcChain>
</file>

<file path=xl/sharedStrings.xml><?xml version="1.0" encoding="utf-8"?>
<sst xmlns="http://schemas.openxmlformats.org/spreadsheetml/2006/main" count="218" uniqueCount="160">
  <si>
    <t>Основні фінансові показники підприємства</t>
  </si>
  <si>
    <t>1. Формування прибутку підприємства</t>
  </si>
  <si>
    <t>Код рядка</t>
  </si>
  <si>
    <t>Довідка:</t>
  </si>
  <si>
    <t>факт минулого року</t>
  </si>
  <si>
    <t>фінансовий план поточного року</t>
  </si>
  <si>
    <t>Плановий рік</t>
  </si>
  <si>
    <t>(усього)</t>
  </si>
  <si>
    <t>У тому числі</t>
  </si>
  <si>
    <t>І</t>
  </si>
  <si>
    <t>квартал</t>
  </si>
  <si>
    <t>ІІ</t>
  </si>
  <si>
    <t>ІІІ</t>
  </si>
  <si>
    <t>ІV</t>
  </si>
  <si>
    <t>Доходи</t>
  </si>
  <si>
    <t>Доход (виручка) від реалізації продукції (товарів, робіт, послуг)</t>
  </si>
  <si>
    <t>податок на додану вартість</t>
  </si>
  <si>
    <t>інші непрямі податки</t>
  </si>
  <si>
    <r>
      <t xml:space="preserve">Інші вирахування з доходу </t>
    </r>
    <r>
      <rPr>
        <i/>
        <sz val="12"/>
        <rFont val="Times New Roman"/>
        <family val="1"/>
        <charset val="204"/>
      </rPr>
      <t>(розшифрування)</t>
    </r>
  </si>
  <si>
    <r>
      <t xml:space="preserve">Чистий доход (виручка) від реалізації продукції (товарів, робіт, послуг) </t>
    </r>
    <r>
      <rPr>
        <i/>
        <sz val="12"/>
        <rFont val="Times New Roman"/>
        <family val="1"/>
        <charset val="204"/>
      </rPr>
      <t>(розшифрування)</t>
    </r>
  </si>
  <si>
    <r>
      <t xml:space="preserve">Інші операційні доходи </t>
    </r>
    <r>
      <rPr>
        <i/>
        <sz val="12"/>
        <rFont val="Times New Roman"/>
        <family val="1"/>
        <charset val="204"/>
      </rPr>
      <t>(розшифрування)</t>
    </r>
  </si>
  <si>
    <r>
      <t xml:space="preserve">Доход від участі в капіталі </t>
    </r>
    <r>
      <rPr>
        <i/>
        <sz val="12"/>
        <rFont val="Times New Roman"/>
        <family val="1"/>
        <charset val="204"/>
      </rPr>
      <t>(розшифрування)</t>
    </r>
  </si>
  <si>
    <t>Усього доходів</t>
  </si>
  <si>
    <t>Витрати</t>
  </si>
  <si>
    <t xml:space="preserve">Адміністративні витрати, </t>
  </si>
  <si>
    <t>витрати, пов’язані з використанням</t>
  </si>
  <si>
    <t>службових автомобілів</t>
  </si>
  <si>
    <t>012/1</t>
  </si>
  <si>
    <t xml:space="preserve">витрати на консалтингові послуги </t>
  </si>
  <si>
    <t>012/2</t>
  </si>
  <si>
    <t>витрати на страхові послуги</t>
  </si>
  <si>
    <t>012/3</t>
  </si>
  <si>
    <t>витрати на аудиторські послуги</t>
  </si>
  <si>
    <t>012/4</t>
  </si>
  <si>
    <r>
      <t xml:space="preserve">Інші адміністративні витрати </t>
    </r>
    <r>
      <rPr>
        <i/>
        <sz val="12"/>
        <rFont val="Times New Roman"/>
        <family val="1"/>
        <charset val="204"/>
      </rPr>
      <t>(розшифрування</t>
    </r>
    <r>
      <rPr>
        <sz val="12"/>
        <rFont val="Times New Roman"/>
        <family val="1"/>
        <charset val="204"/>
      </rPr>
      <t>)</t>
    </r>
  </si>
  <si>
    <t>012/5</t>
  </si>
  <si>
    <r>
      <t xml:space="preserve">Витрати на збут </t>
    </r>
    <r>
      <rPr>
        <i/>
        <sz val="12"/>
        <rFont val="Times New Roman"/>
        <family val="1"/>
        <charset val="204"/>
      </rPr>
      <t>(розшифрування</t>
    </r>
    <r>
      <rPr>
        <sz val="12"/>
        <rFont val="Times New Roman"/>
        <family val="1"/>
        <charset val="204"/>
      </rPr>
      <t>)</t>
    </r>
  </si>
  <si>
    <r>
      <t xml:space="preserve">Інші операційні витрати </t>
    </r>
    <r>
      <rPr>
        <i/>
        <sz val="12"/>
        <rFont val="Times New Roman"/>
        <family val="1"/>
        <charset val="204"/>
      </rPr>
      <t>(розшифрування</t>
    </r>
    <r>
      <rPr>
        <sz val="12"/>
        <rFont val="Times New Roman"/>
        <family val="1"/>
        <charset val="204"/>
      </rPr>
      <t>)</t>
    </r>
  </si>
  <si>
    <r>
      <t xml:space="preserve">Фінансові витрати </t>
    </r>
    <r>
      <rPr>
        <i/>
        <sz val="12"/>
        <rFont val="Times New Roman"/>
        <family val="1"/>
        <charset val="204"/>
      </rPr>
      <t>(розшифрування)</t>
    </r>
  </si>
  <si>
    <r>
      <t>Втрати від участі в капіталі (</t>
    </r>
    <r>
      <rPr>
        <i/>
        <sz val="12"/>
        <rFont val="Times New Roman"/>
        <family val="1"/>
        <charset val="204"/>
      </rPr>
      <t>розшифрування)</t>
    </r>
  </si>
  <si>
    <r>
      <t xml:space="preserve">Інші витрати </t>
    </r>
    <r>
      <rPr>
        <b/>
        <i/>
        <sz val="11"/>
        <rFont val="Times New Roman"/>
        <family val="1"/>
        <charset val="204"/>
      </rPr>
      <t>(розшифрування)</t>
    </r>
  </si>
  <si>
    <t xml:space="preserve">Податок на прибуток від звичайної діяльності </t>
  </si>
  <si>
    <t>Усього витрати</t>
  </si>
  <si>
    <t>Фінансові результати діяльності:</t>
  </si>
  <si>
    <t>Валовий прибуток (збиток)</t>
  </si>
  <si>
    <t>Фінансовий результат від операційної діяльності</t>
  </si>
  <si>
    <t>Фінансовий результат від звичайної діяльності до оподаткування</t>
  </si>
  <si>
    <t>Чистий прибуток (збиток), у тому числі:</t>
  </si>
  <si>
    <t>прибуток</t>
  </si>
  <si>
    <t>023/1</t>
  </si>
  <si>
    <t>збиток</t>
  </si>
  <si>
    <t>023/2</t>
  </si>
  <si>
    <t>ІІ. Розподіл чистого прибутку</t>
  </si>
  <si>
    <r>
      <t xml:space="preserve">Відрахування частини прибутку </t>
    </r>
    <r>
      <rPr>
        <sz val="12"/>
        <rFont val="Times New Roman"/>
        <family val="1"/>
        <charset val="204"/>
      </rPr>
      <t>комунальними унітарними підприємствами</t>
    </r>
  </si>
  <si>
    <t>Залишок нерозподіленого прибутку минулих періодів (непокритого збитку)</t>
  </si>
  <si>
    <t>X</t>
  </si>
  <si>
    <t>Розвиток виробництва:</t>
  </si>
  <si>
    <t>у тому числі за основними видами діяльності згідно з КВЕД</t>
  </si>
  <si>
    <t>026/1</t>
  </si>
  <si>
    <t>Резервний фонд</t>
  </si>
  <si>
    <r>
      <t xml:space="preserve">Інші фонди </t>
    </r>
    <r>
      <rPr>
        <i/>
        <sz val="12"/>
        <rFont val="Times New Roman"/>
        <family val="1"/>
        <charset val="204"/>
      </rPr>
      <t>(розшифрувати)</t>
    </r>
  </si>
  <si>
    <t>Залишок нерозподіленого прибутку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</si>
  <si>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</si>
  <si>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бюджету, у тому числі:</t>
  </si>
  <si>
    <t>податок на прибуток</t>
  </si>
  <si>
    <t>030/1</t>
  </si>
  <si>
    <t>акцизний збір</t>
  </si>
  <si>
    <t>030/2</t>
  </si>
  <si>
    <t>ПДВ, що підлягає сплаті до бюджету за підсумками звітного періоду</t>
  </si>
  <si>
    <t>030/3</t>
  </si>
  <si>
    <t>ПДВ, що підлягає відшко-дуванню з бюджету за підсумками звітного періоду</t>
  </si>
  <si>
    <t>030/4</t>
  </si>
  <si>
    <t>030/5</t>
  </si>
  <si>
    <t>Погашення податкової заборгованості, у тому числі:</t>
  </si>
  <si>
    <t>погашення реструктуризованих та від-строчених сум, що підляга-ють сплаті у поточному році:</t>
  </si>
  <si>
    <t>031/1</t>
  </si>
  <si>
    <t>до бюджету</t>
  </si>
  <si>
    <t>031/2</t>
  </si>
  <si>
    <t>до державних цільових фондів</t>
  </si>
  <si>
    <t>031/3</t>
  </si>
  <si>
    <t>неустойки (штрафи, пені)</t>
  </si>
  <si>
    <t>031/4</t>
  </si>
  <si>
    <t>Внески до державних цільових фондів</t>
  </si>
  <si>
    <t>Інші обов’язкові платежі, у тому числі:</t>
  </si>
  <si>
    <t>033/1</t>
  </si>
  <si>
    <r>
      <t xml:space="preserve">інші платежі </t>
    </r>
    <r>
      <rPr>
        <i/>
        <sz val="12"/>
        <rFont val="Times New Roman"/>
        <family val="1"/>
        <charset val="204"/>
      </rPr>
      <t>(розшифрувати)</t>
    </r>
  </si>
  <si>
    <t>033/2</t>
  </si>
  <si>
    <t xml:space="preserve">ФІНАНСОВИЙ ПЛАН ПІДПРИЄМСТВА                   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</si>
  <si>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</si>
  <si>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</si>
  <si>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</si>
  <si>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</si>
  <si>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</si>
  <si>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</si>
  <si>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</si>
  <si>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</si>
  <si>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</si>
  <si>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</si>
  <si>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</si>
  <si>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</si>
  <si>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</si>
  <si>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</si>
  <si>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</si>
  <si>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</si>
  <si>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</si>
  <si>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</si>
  <si>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</si>
  <si>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</si>
  <si>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</si>
  <si>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місцеві податки та збори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</si>
  <si>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</si>
  <si>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</si>
  <si>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</si>
  <si>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</si>
  <si>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</si>
  <si>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</si>
  <si>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</si>
  <si>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</si>
  <si>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</si>
  <si>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</si>
  <si>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</si>
  <si>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</si>
  <si>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тис.грн.</t>
  </si>
  <si>
    <t>Таблиця 1</t>
  </si>
  <si>
    <t>Елементи витрат</t>
  </si>
  <si>
    <t>Факт минулого року</t>
  </si>
  <si>
    <t>Фінансовий план поточного року</t>
  </si>
  <si>
    <t>Кв</t>
  </si>
  <si>
    <t>001/1</t>
  </si>
  <si>
    <t>001/2</t>
  </si>
  <si>
    <t>Витрати на оплату праці</t>
  </si>
  <si>
    <t>Відрахування на соціальні заходи</t>
  </si>
  <si>
    <t>Амортизація</t>
  </si>
  <si>
    <t>Інші операційні витрати</t>
  </si>
  <si>
    <t>Операційні витрати, усього (сума рядків з 001 до 005)</t>
  </si>
  <si>
    <t>Таблиця 2</t>
  </si>
  <si>
    <t>Капітальні інвестиції</t>
  </si>
  <si>
    <r>
      <t xml:space="preserve">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>тис.грн.</t>
    </r>
  </si>
  <si>
    <t>Капітальні інвестиції, (сума рядків з 002 до 008) усього: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</si>
  <si>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</si>
  <si>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</si>
  <si>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</si>
  <si>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</si>
  <si>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</si>
  <si>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придбання (створення) оборотних активів</t>
  </si>
  <si>
    <t>капітальний ремонт</t>
  </si>
  <si>
    <t>Інші фінансові доходи : (фінансування Рогатинської міської ради)</t>
  </si>
  <si>
    <t>у тому числі: екологічний податок</t>
  </si>
  <si>
    <r>
      <t>Інші податки (екологічний податок</t>
    </r>
    <r>
      <rPr>
        <i/>
        <sz val="12"/>
        <rFont val="Times New Roman"/>
        <family val="1"/>
        <charset val="204"/>
      </rPr>
      <t>)</t>
    </r>
  </si>
  <si>
    <t>Начальник КП "Благоустрій - Р"</t>
  </si>
  <si>
    <t xml:space="preserve">Миць В. В. </t>
  </si>
  <si>
    <t>Миць В. В.</t>
  </si>
  <si>
    <t>Інші доходи : (здача в оренду приміщення)</t>
  </si>
  <si>
    <t>витрати на паливо</t>
  </si>
  <si>
    <t>витрати на електроенергію</t>
  </si>
  <si>
    <t>001/3</t>
  </si>
  <si>
    <t>Матеріальні витрати, (сума рядків з 001/1 до 001/3) у тому числі:</t>
  </si>
  <si>
    <t xml:space="preserve">Собівартість реалізованої продукції ( товарів, робіт та послуг) (фінансування з міського бюджету, заробітна плата, лікарняні) </t>
  </si>
  <si>
    <t xml:space="preserve">                                                                                                 НА 2026   рік</t>
  </si>
  <si>
    <r>
      <t xml:space="preserve">витрати на сировину й основні матеріали            </t>
    </r>
    <r>
      <rPr>
        <sz val="10"/>
        <rFont val="Times New Roman"/>
        <family val="1"/>
        <charset val="204"/>
      </rPr>
      <t xml:space="preserve">(в т. ч. підсипка і поточний ремонт доріг), </t>
    </r>
    <r>
      <rPr>
        <i/>
        <sz val="12"/>
        <rFont val="Times New Roman"/>
        <family val="1"/>
        <charset val="204"/>
      </rPr>
      <t>послуги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</si>
</sst>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3" fillId="0" borderId="4" xfId="0" applyFont="1" applyBorder="1" applyAlignment="1">
      <alignment vertical="top" wrapText="1"/>
    </xf>
    <xf numFmtId="0" fontId="1" fillId="0" borderId="5" xfId="0" applyFont="1" applyBorder="1" applyAlignment="1">
      <alignment horizontal="justify" vertical="top" wrapText="1"/>
    </xf>
    <xf numFmtId="0" fontId="2" fillId="0" borderId="5" xfId="0" applyFont="1" applyBorder="1" applyAlignment="1">
      <alignment vertical="top" wrapText="1"/>
    </xf>
    <xf numFmtId="0" fontId="2" fillId="2" borderId="5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vertical="top" wrapText="1"/>
    </xf>
    <xf numFmtId="0" fontId="5" fillId="0" borderId="2" xfId="0" applyFont="1" applyBorder="1" applyAlignment="1">
      <alignment horizontal="justify" vertical="top" wrapText="1"/>
    </xf>
    <xf numFmtId="0" fontId="1" fillId="0" borderId="2" xfId="0" applyFont="1" applyBorder="1" applyAlignment="1">
      <alignment vertical="top" wrapText="1"/>
    </xf>
    <xf numFmtId="0" fontId="5" fillId="0" borderId="5" xfId="0" applyFont="1" applyBorder="1" applyAlignment="1">
      <alignment horizontal="justify" vertical="top" wrapText="1"/>
    </xf>
    <xf numFmtId="0" fontId="3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0" xfId="0" applyFont="1"/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49" fontId="1" fillId="2" borderId="5" xfId="0" applyNumberFormat="1" applyFont="1" applyFill="1" applyBorder="1" applyAlignment="1">
      <alignment horizontal="center" wrapText="1"/>
    </xf>
    <xf numFmtId="49" fontId="1" fillId="0" borderId="5" xfId="0" applyNumberFormat="1" applyFont="1" applyBorder="1" applyAlignment="1">
      <alignment horizontal="center" wrapText="1"/>
    </xf>
    <xf numFmtId="49" fontId="1" fillId="2" borderId="6" xfId="0" applyNumberFormat="1" applyFont="1" applyFill="1" applyBorder="1" applyAlignment="1">
      <alignment horizontal="center" wrapText="1"/>
    </xf>
    <xf numFmtId="49" fontId="1" fillId="2" borderId="8" xfId="0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49" fontId="2" fillId="0" borderId="5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wrapText="1"/>
    </xf>
    <xf numFmtId="0" fontId="8" fillId="0" borderId="0" xfId="0" applyFont="1"/>
    <xf numFmtId="0" fontId="1" fillId="0" borderId="0" xfId="0" applyFont="1" applyAlignment="1"/>
    <xf numFmtId="2" fontId="0" fillId="0" borderId="0" xfId="0" applyNumberFormat="1"/>
    <xf numFmtId="2" fontId="2" fillId="0" borderId="0" xfId="0" applyNumberFormat="1" applyFont="1" applyAlignment="1"/>
    <xf numFmtId="2" fontId="1" fillId="2" borderId="1" xfId="0" applyNumberFormat="1" applyFont="1" applyFill="1" applyBorder="1" applyAlignment="1">
      <alignment horizontal="center" wrapText="1"/>
    </xf>
    <xf numFmtId="2" fontId="1" fillId="2" borderId="3" xfId="0" applyNumberFormat="1" applyFont="1" applyFill="1" applyBorder="1" applyAlignment="1">
      <alignment horizontal="center" wrapText="1"/>
    </xf>
    <xf numFmtId="2" fontId="1" fillId="2" borderId="2" xfId="0" applyNumberFormat="1" applyFont="1" applyFill="1" applyBorder="1" applyAlignment="1">
      <alignment horizontal="center" wrapText="1"/>
    </xf>
    <xf numFmtId="2" fontId="0" fillId="2" borderId="2" xfId="0" applyNumberFormat="1" applyFill="1" applyBorder="1" applyAlignment="1">
      <alignment wrapText="1"/>
    </xf>
    <xf numFmtId="2" fontId="1" fillId="2" borderId="5" xfId="0" applyNumberFormat="1" applyFont="1" applyFill="1" applyBorder="1" applyAlignment="1">
      <alignment horizontal="right" vertical="top" wrapText="1"/>
    </xf>
    <xf numFmtId="2" fontId="2" fillId="2" borderId="9" xfId="0" applyNumberFormat="1" applyFont="1" applyFill="1" applyBorder="1" applyAlignment="1">
      <alignment horizontal="right" vertical="top" wrapText="1"/>
    </xf>
    <xf numFmtId="2" fontId="2" fillId="2" borderId="5" xfId="0" applyNumberFormat="1" applyFont="1" applyFill="1" applyBorder="1" applyAlignment="1">
      <alignment horizontal="right" vertical="top" wrapText="1"/>
    </xf>
    <xf numFmtId="2" fontId="1" fillId="2" borderId="9" xfId="0" applyNumberFormat="1" applyFont="1" applyFill="1" applyBorder="1" applyAlignment="1">
      <alignment horizontal="right" vertical="top" wrapText="1"/>
    </xf>
    <xf numFmtId="2" fontId="2" fillId="2" borderId="6" xfId="0" applyNumberFormat="1" applyFont="1" applyFill="1" applyBorder="1" applyAlignment="1">
      <alignment horizontal="right" vertical="top" wrapText="1"/>
    </xf>
    <xf numFmtId="2" fontId="2" fillId="2" borderId="8" xfId="0" applyNumberFormat="1" applyFont="1" applyFill="1" applyBorder="1" applyAlignment="1">
      <alignment horizontal="right" vertical="top" wrapText="1"/>
    </xf>
    <xf numFmtId="2" fontId="2" fillId="2" borderId="4" xfId="0" applyNumberFormat="1" applyFont="1" applyFill="1" applyBorder="1" applyAlignment="1">
      <alignment horizontal="right" vertical="top" wrapText="1"/>
    </xf>
    <xf numFmtId="2" fontId="2" fillId="2" borderId="10" xfId="0" applyNumberFormat="1" applyFont="1" applyFill="1" applyBorder="1" applyAlignment="1">
      <alignment horizontal="right" vertical="top" wrapText="1"/>
    </xf>
    <xf numFmtId="2" fontId="2" fillId="0" borderId="5" xfId="0" applyNumberFormat="1" applyFont="1" applyBorder="1" applyAlignment="1">
      <alignment horizontal="justify" vertical="top" wrapText="1"/>
    </xf>
    <xf numFmtId="2" fontId="1" fillId="0" borderId="5" xfId="0" applyNumberFormat="1" applyFont="1" applyBorder="1" applyAlignment="1">
      <alignment horizontal="justify" vertical="top" wrapText="1"/>
    </xf>
    <xf numFmtId="2" fontId="1" fillId="0" borderId="9" xfId="0" applyNumberFormat="1" applyFont="1" applyBorder="1" applyAlignment="1">
      <alignment horizontal="justify" vertical="top" wrapText="1"/>
    </xf>
    <xf numFmtId="2" fontId="1" fillId="0" borderId="5" xfId="0" applyNumberFormat="1" applyFont="1" applyBorder="1" applyAlignment="1">
      <alignment horizontal="center" wrapText="1"/>
    </xf>
    <xf numFmtId="2" fontId="1" fillId="0" borderId="9" xfId="0" applyNumberFormat="1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 wrapText="1"/>
    </xf>
    <xf numFmtId="2" fontId="2" fillId="0" borderId="9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justify" vertical="top" wrapText="1"/>
    </xf>
    <xf numFmtId="2" fontId="1" fillId="0" borderId="2" xfId="0" applyNumberFormat="1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justify" vertical="top" wrapText="1"/>
    </xf>
    <xf numFmtId="2" fontId="1" fillId="0" borderId="4" xfId="0" applyNumberFormat="1" applyFont="1" applyBorder="1" applyAlignment="1">
      <alignment horizontal="center" wrapText="1"/>
    </xf>
    <xf numFmtId="2" fontId="1" fillId="0" borderId="10" xfId="0" applyNumberFormat="1" applyFont="1" applyBorder="1" applyAlignment="1">
      <alignment horizontal="center" wrapText="1"/>
    </xf>
    <xf numFmtId="2" fontId="2" fillId="0" borderId="9" xfId="0" applyNumberFormat="1" applyFont="1" applyBorder="1" applyAlignment="1">
      <alignment horizontal="justify" vertical="top" wrapText="1"/>
    </xf>
    <xf numFmtId="2" fontId="1" fillId="0" borderId="6" xfId="0" applyNumberFormat="1" applyFont="1" applyBorder="1" applyAlignment="1">
      <alignment horizontal="justify" vertical="top" wrapText="1"/>
    </xf>
    <xf numFmtId="2" fontId="8" fillId="0" borderId="0" xfId="0" applyNumberFormat="1" applyFont="1"/>
    <xf numFmtId="0" fontId="4" fillId="0" borderId="5" xfId="0" applyFont="1" applyBorder="1" applyAlignment="1">
      <alignment wrapText="1"/>
    </xf>
    <xf numFmtId="49" fontId="1" fillId="0" borderId="5" xfId="0" applyNumberFormat="1" applyFont="1" applyBorder="1" applyAlignment="1">
      <alignment horizontal="center" vertical="top" wrapText="1"/>
    </xf>
    <xf numFmtId="2" fontId="2" fillId="2" borderId="11" xfId="0" applyNumberFormat="1" applyFont="1" applyFill="1" applyBorder="1" applyAlignment="1">
      <alignment horizontal="right" vertical="top" wrapText="1"/>
    </xf>
    <xf numFmtId="2" fontId="2" fillId="2" borderId="3" xfId="0" applyNumberFormat="1" applyFont="1" applyFill="1" applyBorder="1" applyAlignment="1">
      <alignment horizontal="right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justify" vertical="top" wrapText="1"/>
    </xf>
    <xf numFmtId="0" fontId="0" fillId="2" borderId="0" xfId="0" applyFill="1"/>
    <xf numFmtId="2" fontId="2" fillId="2" borderId="5" xfId="0" applyNumberFormat="1" applyFont="1" applyFill="1" applyBorder="1" applyAlignment="1">
      <alignment horizontal="justify" vertical="top" wrapText="1"/>
    </xf>
    <xf numFmtId="2" fontId="2" fillId="2" borderId="9" xfId="0" applyNumberFormat="1" applyFont="1" applyFill="1" applyBorder="1" applyAlignment="1">
      <alignment horizontal="justify" vertical="top" wrapText="1"/>
    </xf>
    <xf numFmtId="49" fontId="2" fillId="2" borderId="5" xfId="0" applyNumberFormat="1" applyFont="1" applyFill="1" applyBorder="1" applyAlignment="1">
      <alignment horizontal="center" wrapText="1"/>
    </xf>
    <xf numFmtId="2" fontId="1" fillId="2" borderId="3" xfId="0" applyNumberFormat="1" applyFont="1" applyFill="1" applyBorder="1" applyAlignment="1">
      <alignment horizontal="justify" vertical="top" wrapText="1"/>
    </xf>
    <xf numFmtId="2" fontId="2" fillId="2" borderId="13" xfId="0" applyNumberFormat="1" applyFont="1" applyFill="1" applyBorder="1" applyAlignment="1">
      <alignment horizontal="right" vertical="top" wrapText="1"/>
    </xf>
    <xf numFmtId="2" fontId="1" fillId="0" borderId="13" xfId="0" applyNumberFormat="1" applyFont="1" applyBorder="1" applyAlignment="1">
      <alignment horizontal="justify" vertical="top" wrapText="1"/>
    </xf>
    <xf numFmtId="2" fontId="1" fillId="0" borderId="5" xfId="0" applyNumberFormat="1" applyFont="1" applyFill="1" applyBorder="1" applyAlignment="1">
      <alignment horizontal="justify" vertical="top" wrapText="1"/>
    </xf>
    <xf numFmtId="2" fontId="0" fillId="0" borderId="0" xfId="0" applyNumberFormat="1" applyFill="1"/>
    <xf numFmtId="2" fontId="1" fillId="0" borderId="1" xfId="0" applyNumberFormat="1" applyFont="1" applyFill="1" applyBorder="1" applyAlignment="1">
      <alignment horizontal="center" wrapText="1"/>
    </xf>
    <xf numFmtId="2" fontId="2" fillId="0" borderId="5" xfId="0" applyNumberFormat="1" applyFont="1" applyFill="1" applyBorder="1" applyAlignment="1">
      <alignment horizontal="justify" vertical="top" wrapText="1"/>
    </xf>
    <xf numFmtId="2" fontId="2" fillId="0" borderId="5" xfId="0" applyNumberFormat="1" applyFont="1" applyFill="1" applyBorder="1" applyAlignment="1">
      <alignment horizontal="right" vertical="top" wrapText="1"/>
    </xf>
    <xf numFmtId="2" fontId="1" fillId="0" borderId="5" xfId="0" applyNumberFormat="1" applyFont="1" applyFill="1" applyBorder="1" applyAlignment="1">
      <alignment horizontal="right" vertical="top" wrapText="1"/>
    </xf>
    <xf numFmtId="2" fontId="2" fillId="0" borderId="6" xfId="0" applyNumberFormat="1" applyFont="1" applyFill="1" applyBorder="1" applyAlignment="1">
      <alignment horizontal="right" vertical="top" wrapText="1"/>
    </xf>
    <xf numFmtId="2" fontId="2" fillId="0" borderId="8" xfId="0" applyNumberFormat="1" applyFont="1" applyFill="1" applyBorder="1" applyAlignment="1">
      <alignment horizontal="right" vertical="top" wrapText="1"/>
    </xf>
    <xf numFmtId="2" fontId="1" fillId="0" borderId="2" xfId="0" applyNumberFormat="1" applyFont="1" applyFill="1" applyBorder="1" applyAlignment="1">
      <alignment horizontal="justify" vertical="top" wrapText="1"/>
    </xf>
    <xf numFmtId="2" fontId="1" fillId="0" borderId="4" xfId="0" applyNumberFormat="1" applyFont="1" applyFill="1" applyBorder="1" applyAlignment="1">
      <alignment horizontal="justify" vertical="top" wrapText="1"/>
    </xf>
    <xf numFmtId="2" fontId="1" fillId="0" borderId="6" xfId="0" applyNumberFormat="1" applyFont="1" applyFill="1" applyBorder="1" applyAlignment="1">
      <alignment horizontal="justify" vertical="top" wrapText="1"/>
    </xf>
    <xf numFmtId="2" fontId="8" fillId="0" borderId="0" xfId="0" applyNumberFormat="1" applyFont="1" applyFill="1"/>
    <xf numFmtId="0" fontId="0" fillId="0" borderId="0" xfId="0" applyFill="1"/>
    <xf numFmtId="2" fontId="1" fillId="2" borderId="5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Fill="1" applyBorder="1" applyAlignment="1">
      <alignment horizontal="center" vertical="top" wrapText="1"/>
    </xf>
    <xf numFmtId="2" fontId="7" fillId="2" borderId="5" xfId="0" applyNumberFormat="1" applyFont="1" applyFill="1" applyBorder="1" applyAlignment="1">
      <alignment horizontal="center" vertical="top" wrapText="1"/>
    </xf>
    <xf numFmtId="2" fontId="7" fillId="2" borderId="9" xfId="0" applyNumberFormat="1" applyFont="1" applyFill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justify" vertical="top" wrapText="1"/>
    </xf>
    <xf numFmtId="2" fontId="1" fillId="0" borderId="7" xfId="0" applyNumberFormat="1" applyFont="1" applyBorder="1" applyAlignment="1">
      <alignment horizontal="justify" vertical="top" wrapText="1"/>
    </xf>
    <xf numFmtId="2" fontId="1" fillId="2" borderId="3" xfId="0" applyNumberFormat="1" applyFont="1" applyFill="1" applyBorder="1" applyAlignment="1">
      <alignment horizontal="right" vertical="top" wrapText="1"/>
    </xf>
    <xf numFmtId="2" fontId="1" fillId="2" borderId="13" xfId="0" applyNumberFormat="1" applyFont="1" applyFill="1" applyBorder="1" applyAlignment="1">
      <alignment horizontal="right" vertical="top" wrapText="1"/>
    </xf>
    <xf numFmtId="2" fontId="2" fillId="0" borderId="4" xfId="0" applyNumberFormat="1" applyFont="1" applyBorder="1" applyAlignment="1">
      <alignment horizontal="justify" vertical="top" wrapText="1"/>
    </xf>
    <xf numFmtId="2" fontId="9" fillId="0" borderId="5" xfId="0" applyNumberFormat="1" applyFont="1" applyBorder="1" applyAlignment="1">
      <alignment horizontal="justify" vertical="top" wrapText="1"/>
    </xf>
    <xf numFmtId="2" fontId="9" fillId="0" borderId="9" xfId="0" applyNumberFormat="1" applyFont="1" applyBorder="1" applyAlignment="1">
      <alignment horizontal="justify" vertical="top" wrapText="1"/>
    </xf>
    <xf numFmtId="164" fontId="1" fillId="2" borderId="5" xfId="0" applyNumberFormat="1" applyFont="1" applyFill="1" applyBorder="1" applyAlignment="1">
      <alignment horizontal="right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2" fontId="11" fillId="0" borderId="5" xfId="0" applyNumberFormat="1" applyFont="1" applyBorder="1" applyAlignment="1">
      <alignment horizontal="justify" vertical="top" wrapText="1"/>
    </xf>
    <xf numFmtId="2" fontId="11" fillId="2" borderId="5" xfId="0" applyNumberFormat="1" applyFont="1" applyFill="1" applyBorder="1" applyAlignment="1">
      <alignment horizontal="justify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  <xf numFmtId="2" fontId="1" fillId="2" borderId="16" xfId="0" applyNumberFormat="1" applyFont="1" applyFill="1" applyBorder="1" applyAlignment="1">
      <alignment horizontal="right" vertical="top" wrapText="1"/>
    </xf>
    <xf numFmtId="2" fontId="1" fillId="2" borderId="9" xfId="0" applyNumberFormat="1" applyFont="1" applyFill="1" applyBorder="1" applyAlignment="1">
      <alignment horizontal="right" vertical="top" wrapText="1"/>
    </xf>
    <xf numFmtId="2" fontId="1" fillId="0" borderId="16" xfId="0" applyNumberFormat="1" applyFont="1" applyFill="1" applyBorder="1" applyAlignment="1">
      <alignment horizontal="right" vertical="top" wrapText="1"/>
    </xf>
    <xf numFmtId="2" fontId="1" fillId="0" borderId="9" xfId="0" applyNumberFormat="1" applyFont="1" applyFill="1" applyBorder="1" applyAlignment="1">
      <alignment horizontal="right" vertical="top" wrapText="1"/>
    </xf>
    <xf numFmtId="0" fontId="1" fillId="0" borderId="16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9" xfId="0" applyFont="1" applyBorder="1" applyAlignment="1">
      <alignment horizontal="right" vertical="top" wrapText="1"/>
    </xf>
    <xf numFmtId="0" fontId="1" fillId="2" borderId="16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right" vertical="top" wrapText="1"/>
    </xf>
    <xf numFmtId="0" fontId="1" fillId="0" borderId="14" xfId="0" applyFont="1" applyBorder="1" applyAlignment="1">
      <alignment horizontal="right" vertical="top" wrapText="1"/>
    </xf>
    <xf numFmtId="0" fontId="1" fillId="0" borderId="17" xfId="0" applyFont="1" applyBorder="1" applyAlignment="1">
      <alignment horizontal="right" vertical="top" wrapText="1"/>
    </xf>
    <xf numFmtId="0" fontId="1" fillId="2" borderId="15" xfId="0" applyFont="1" applyFill="1" applyBorder="1" applyAlignment="1">
      <alignment horizontal="center" wrapText="1"/>
    </xf>
    <xf numFmtId="49" fontId="1" fillId="2" borderId="16" xfId="0" applyNumberFormat="1" applyFont="1" applyFill="1" applyBorder="1" applyAlignment="1">
      <alignment horizontal="center" wrapText="1"/>
    </xf>
    <xf numFmtId="49" fontId="1" fillId="2" borderId="9" xfId="0" applyNumberFormat="1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horizontal="center" vertical="top" wrapText="1"/>
    </xf>
    <xf numFmtId="0" fontId="7" fillId="3" borderId="17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2" fontId="1" fillId="2" borderId="1" xfId="0" applyNumberFormat="1" applyFont="1" applyFill="1" applyBorder="1" applyAlignment="1">
      <alignment horizontal="center" vertical="top" wrapText="1"/>
    </xf>
    <xf numFmtId="2" fontId="1" fillId="2" borderId="19" xfId="0" applyNumberFormat="1" applyFont="1" applyFill="1" applyBorder="1" applyAlignment="1">
      <alignment horizontal="center" vertical="top" wrapText="1"/>
    </xf>
    <xf numFmtId="2" fontId="1" fillId="2" borderId="20" xfId="0" applyNumberFormat="1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2" fontId="1" fillId="2" borderId="18" xfId="0" applyNumberFormat="1" applyFont="1" applyFill="1" applyBorder="1" applyAlignment="1">
      <alignment horizontal="center" vertical="top" wrapText="1"/>
    </xf>
    <xf numFmtId="2" fontId="1" fillId="2" borderId="15" xfId="0" applyNumberFormat="1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2" fontId="1" fillId="2" borderId="3" xfId="0" applyNumberFormat="1" applyFont="1" applyFill="1" applyBorder="1" applyAlignment="1">
      <alignment horizontal="center" wrapText="1"/>
    </xf>
    <xf numFmtId="2" fontId="1" fillId="2" borderId="9" xfId="0" applyNumberFormat="1" applyFont="1" applyFill="1" applyBorder="1" applyAlignment="1">
      <alignment horizontal="center" wrapText="1"/>
    </xf>
    <xf numFmtId="2" fontId="1" fillId="0" borderId="3" xfId="0" applyNumberFormat="1" applyFont="1" applyFill="1" applyBorder="1" applyAlignment="1">
      <alignment horizontal="center" wrapText="1"/>
    </xf>
    <xf numFmtId="2" fontId="1" fillId="0" borderId="9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tabSelected="1" topLeftCell="A70" workbookViewId="0">
      <selection activeCell="E82" sqref="E82"/>
    </sheetView>
  </sheetViews>
  <sheetFormatPr defaultRowHeight="12.75" x14ac:dyDescent="0.2"/>
  <cols>
    <col min="1" max="1" width="44.7109375" customWidth="1"/>
    <col min="3" max="3" width="15.28515625" style="82" customWidth="1"/>
    <col min="4" max="4" width="14.28515625" style="36" customWidth="1"/>
    <col min="5" max="5" width="11.28515625" style="36" customWidth="1"/>
    <col min="6" max="6" width="9.28515625" style="36" customWidth="1"/>
    <col min="7" max="8" width="9.7109375" style="36" customWidth="1"/>
    <col min="9" max="9" width="9.42578125" style="36" customWidth="1"/>
  </cols>
  <sheetData>
    <row r="1" spans="1:10" ht="15.75" x14ac:dyDescent="0.25">
      <c r="A1" s="139" t="s">
        <v>87</v>
      </c>
      <c r="B1" s="139"/>
      <c r="C1" s="139"/>
      <c r="D1" s="139"/>
      <c r="E1" s="139"/>
      <c r="F1" s="139"/>
      <c r="G1" s="139"/>
      <c r="H1" s="139"/>
      <c r="I1" s="139"/>
      <c r="J1" s="35"/>
    </row>
    <row r="2" spans="1:10" ht="15.75" x14ac:dyDescent="0.25">
      <c r="A2" s="140" t="s">
        <v>158</v>
      </c>
      <c r="B2" s="140"/>
      <c r="C2" s="140"/>
      <c r="D2" s="140"/>
      <c r="E2" s="140"/>
      <c r="F2" s="140"/>
      <c r="G2" s="140"/>
      <c r="H2" s="140"/>
      <c r="I2" s="140"/>
    </row>
    <row r="3" spans="1:10" ht="15.75" x14ac:dyDescent="0.25">
      <c r="A3" s="126" t="s">
        <v>0</v>
      </c>
      <c r="B3" s="126"/>
      <c r="C3" s="126"/>
      <c r="D3" s="126"/>
      <c r="E3" s="126"/>
      <c r="F3" s="126"/>
      <c r="G3" s="126"/>
      <c r="H3" s="126"/>
    </row>
    <row r="4" spans="1:10" ht="15.75" x14ac:dyDescent="0.25">
      <c r="A4" s="126" t="s">
        <v>1</v>
      </c>
      <c r="B4" s="126"/>
      <c r="C4" s="126"/>
      <c r="D4" s="126"/>
      <c r="E4" s="126"/>
      <c r="F4" s="126"/>
      <c r="G4" s="126"/>
      <c r="H4" s="126"/>
    </row>
    <row r="5" spans="1:10" ht="16.5" thickBot="1" x14ac:dyDescent="0.3">
      <c r="I5" s="37" t="s">
        <v>122</v>
      </c>
    </row>
    <row r="6" spans="1:10" ht="30" customHeight="1" x14ac:dyDescent="0.25">
      <c r="A6" s="147"/>
      <c r="B6" s="119" t="s">
        <v>2</v>
      </c>
      <c r="C6" s="83" t="s">
        <v>3</v>
      </c>
      <c r="D6" s="38" t="s">
        <v>3</v>
      </c>
      <c r="E6" s="38" t="s">
        <v>6</v>
      </c>
      <c r="F6" s="141" t="s">
        <v>8</v>
      </c>
      <c r="G6" s="142"/>
      <c r="H6" s="142"/>
      <c r="I6" s="143"/>
    </row>
    <row r="7" spans="1:10" ht="27" customHeight="1" thickBot="1" x14ac:dyDescent="0.3">
      <c r="A7" s="148"/>
      <c r="B7" s="120"/>
      <c r="C7" s="152" t="s">
        <v>4</v>
      </c>
      <c r="D7" s="150" t="s">
        <v>5</v>
      </c>
      <c r="E7" s="40" t="s">
        <v>7</v>
      </c>
      <c r="F7" s="144"/>
      <c r="G7" s="145"/>
      <c r="H7" s="145"/>
      <c r="I7" s="146"/>
    </row>
    <row r="8" spans="1:10" ht="15.75" x14ac:dyDescent="0.25">
      <c r="A8" s="148"/>
      <c r="B8" s="120"/>
      <c r="C8" s="152"/>
      <c r="D8" s="150"/>
      <c r="E8" s="41"/>
      <c r="F8" s="40" t="s">
        <v>9</v>
      </c>
      <c r="G8" s="40" t="s">
        <v>11</v>
      </c>
      <c r="H8" s="40" t="s">
        <v>12</v>
      </c>
      <c r="I8" s="39" t="s">
        <v>13</v>
      </c>
    </row>
    <row r="9" spans="1:10" ht="18" customHeight="1" thickBot="1" x14ac:dyDescent="0.3">
      <c r="A9" s="149"/>
      <c r="B9" s="121"/>
      <c r="C9" s="153"/>
      <c r="D9" s="151"/>
      <c r="E9" s="41"/>
      <c r="F9" s="40" t="s">
        <v>10</v>
      </c>
      <c r="G9" s="40" t="s">
        <v>10</v>
      </c>
      <c r="H9" s="40" t="s">
        <v>10</v>
      </c>
      <c r="I9" s="39" t="s">
        <v>10</v>
      </c>
    </row>
    <row r="10" spans="1:10" ht="16.5" thickBot="1" x14ac:dyDescent="0.25">
      <c r="A10" s="6" t="s">
        <v>14</v>
      </c>
      <c r="B10" s="130"/>
      <c r="C10" s="131"/>
      <c r="D10" s="131"/>
      <c r="E10" s="131"/>
      <c r="F10" s="131"/>
      <c r="G10" s="131"/>
      <c r="H10" s="131"/>
      <c r="I10" s="132"/>
    </row>
    <row r="11" spans="1:10" ht="32.25" thickBot="1" x14ac:dyDescent="0.3">
      <c r="A11" s="7" t="s">
        <v>15</v>
      </c>
      <c r="B11" s="25" t="s">
        <v>88</v>
      </c>
      <c r="C11" s="84">
        <v>0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6">
        <v>0</v>
      </c>
    </row>
    <row r="12" spans="1:10" ht="16.5" thickBot="1" x14ac:dyDescent="0.3">
      <c r="A12" s="7" t="s">
        <v>16</v>
      </c>
      <c r="B12" s="25" t="s">
        <v>89</v>
      </c>
      <c r="C12" s="86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5">
        <v>0</v>
      </c>
    </row>
    <row r="13" spans="1:10" ht="16.5" thickBot="1" x14ac:dyDescent="0.3">
      <c r="A13" s="7" t="s">
        <v>17</v>
      </c>
      <c r="B13" s="25" t="s">
        <v>90</v>
      </c>
      <c r="C13" s="86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5">
        <v>0</v>
      </c>
    </row>
    <row r="14" spans="1:10" ht="32.25" thickBot="1" x14ac:dyDescent="0.3">
      <c r="A14" s="7" t="s">
        <v>18</v>
      </c>
      <c r="B14" s="25" t="s">
        <v>91</v>
      </c>
      <c r="C14" s="86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100">
        <v>0</v>
      </c>
    </row>
    <row r="15" spans="1:10" ht="48" thickBot="1" x14ac:dyDescent="0.3">
      <c r="A15" s="7" t="s">
        <v>19</v>
      </c>
      <c r="B15" s="25" t="s">
        <v>92</v>
      </c>
      <c r="C15" s="86">
        <v>22.4</v>
      </c>
      <c r="D15" s="42">
        <v>31.06</v>
      </c>
      <c r="E15" s="42">
        <v>30</v>
      </c>
      <c r="F15" s="42">
        <f>E15/4</f>
        <v>7.5</v>
      </c>
      <c r="G15" s="42">
        <f>E15/4</f>
        <v>7.5</v>
      </c>
      <c r="H15" s="42">
        <f>E15/4</f>
        <v>7.5</v>
      </c>
      <c r="I15" s="101">
        <f>E15/4</f>
        <v>7.5</v>
      </c>
    </row>
    <row r="16" spans="1:10" ht="16.5" thickBot="1" x14ac:dyDescent="0.3">
      <c r="A16" s="7" t="s">
        <v>20</v>
      </c>
      <c r="B16" s="25" t="s">
        <v>93</v>
      </c>
      <c r="C16" s="86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5">
        <v>0</v>
      </c>
    </row>
    <row r="17" spans="1:9" ht="16.5" thickBot="1" x14ac:dyDescent="0.3">
      <c r="A17" s="7" t="s">
        <v>21</v>
      </c>
      <c r="B17" s="25" t="s">
        <v>94</v>
      </c>
      <c r="C17" s="86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5">
        <v>0</v>
      </c>
    </row>
    <row r="18" spans="1:9" ht="39" customHeight="1" thickBot="1" x14ac:dyDescent="0.3">
      <c r="A18" s="7" t="s">
        <v>146</v>
      </c>
      <c r="B18" s="25" t="s">
        <v>95</v>
      </c>
      <c r="C18" s="86">
        <v>19092.77</v>
      </c>
      <c r="D18" s="42">
        <v>22092.5</v>
      </c>
      <c r="E18" s="42">
        <v>26520</v>
      </c>
      <c r="F18" s="42">
        <f>E18/4</f>
        <v>6630</v>
      </c>
      <c r="G18" s="42">
        <f>F18</f>
        <v>6630</v>
      </c>
      <c r="H18" s="42">
        <f>G18</f>
        <v>6630</v>
      </c>
      <c r="I18" s="45">
        <f>H18</f>
        <v>6630</v>
      </c>
    </row>
    <row r="19" spans="1:9" ht="16.5" thickBot="1" x14ac:dyDescent="0.3">
      <c r="A19" s="7" t="s">
        <v>152</v>
      </c>
      <c r="B19" s="25" t="s">
        <v>96</v>
      </c>
      <c r="C19" s="86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100">
        <v>0</v>
      </c>
    </row>
    <row r="20" spans="1:9" ht="16.5" thickBot="1" x14ac:dyDescent="0.3">
      <c r="A20" s="8" t="s">
        <v>22</v>
      </c>
      <c r="B20" s="77" t="s">
        <v>97</v>
      </c>
      <c r="C20" s="85">
        <f>C18+C15+C19</f>
        <v>19115.170000000002</v>
      </c>
      <c r="D20" s="85">
        <f>D18+D15+D19</f>
        <v>22123.56</v>
      </c>
      <c r="E20" s="44">
        <f>E18+E15</f>
        <v>26550</v>
      </c>
      <c r="F20" s="44">
        <f>F18+F15</f>
        <v>6637.5</v>
      </c>
      <c r="G20" s="44">
        <f>G18+G15</f>
        <v>6637.5</v>
      </c>
      <c r="H20" s="44">
        <f>H18+H15</f>
        <v>6637.5</v>
      </c>
      <c r="I20" s="79">
        <f>I18+I15</f>
        <v>6637.5</v>
      </c>
    </row>
    <row r="21" spans="1:9" ht="16.5" thickBot="1" x14ac:dyDescent="0.3">
      <c r="A21" s="8" t="s">
        <v>23</v>
      </c>
      <c r="B21" s="127"/>
      <c r="C21" s="128"/>
      <c r="D21" s="128"/>
      <c r="E21" s="128"/>
      <c r="F21" s="128"/>
      <c r="G21" s="128"/>
      <c r="H21" s="128"/>
      <c r="I21" s="133"/>
    </row>
    <row r="22" spans="1:9" ht="63.75" thickBot="1" x14ac:dyDescent="0.3">
      <c r="A22" s="11" t="s">
        <v>157</v>
      </c>
      <c r="B22" s="25" t="s">
        <v>98</v>
      </c>
      <c r="C22" s="95">
        <v>19102.87</v>
      </c>
      <c r="D22" s="94">
        <v>22109.46</v>
      </c>
      <c r="E22" s="106">
        <v>26535.599999999999</v>
      </c>
      <c r="F22" s="96">
        <f>E22/4</f>
        <v>6633.9</v>
      </c>
      <c r="G22" s="96">
        <f>F22</f>
        <v>6633.9</v>
      </c>
      <c r="H22" s="96">
        <f>G22</f>
        <v>6633.9</v>
      </c>
      <c r="I22" s="97">
        <f>H22</f>
        <v>6633.9</v>
      </c>
    </row>
    <row r="23" spans="1:9" ht="15" x14ac:dyDescent="0.2">
      <c r="A23" s="12" t="s">
        <v>24</v>
      </c>
      <c r="B23" s="134" t="s">
        <v>99</v>
      </c>
      <c r="C23" s="114">
        <v>0</v>
      </c>
      <c r="D23" s="112">
        <v>0</v>
      </c>
      <c r="E23" s="112">
        <f>E25+E27+E28+E29+E30</f>
        <v>0</v>
      </c>
      <c r="F23" s="112">
        <f>F25+F27+F28+F29+F30</f>
        <v>0</v>
      </c>
      <c r="G23" s="112">
        <f>G25+G27+G28+G29+G30</f>
        <v>0</v>
      </c>
      <c r="H23" s="112">
        <f>H25+H27+H28+H29+H30</f>
        <v>0</v>
      </c>
      <c r="I23" s="112">
        <f>I25+I27+I28+I29+I30</f>
        <v>0</v>
      </c>
    </row>
    <row r="24" spans="1:9" ht="16.5" thickBot="1" x14ac:dyDescent="0.25">
      <c r="A24" s="11" t="s">
        <v>147</v>
      </c>
      <c r="B24" s="135"/>
      <c r="C24" s="115"/>
      <c r="D24" s="113"/>
      <c r="E24" s="113"/>
      <c r="F24" s="113"/>
      <c r="G24" s="113"/>
      <c r="H24" s="113"/>
      <c r="I24" s="113"/>
    </row>
    <row r="25" spans="1:9" ht="15.75" x14ac:dyDescent="0.2">
      <c r="A25" s="13" t="s">
        <v>25</v>
      </c>
      <c r="B25" s="134" t="s">
        <v>27</v>
      </c>
      <c r="C25" s="114">
        <v>0</v>
      </c>
      <c r="D25" s="112">
        <v>0</v>
      </c>
      <c r="E25" s="112">
        <v>0</v>
      </c>
      <c r="F25" s="112">
        <v>0</v>
      </c>
      <c r="G25" s="112">
        <v>0</v>
      </c>
      <c r="H25" s="112">
        <v>0</v>
      </c>
      <c r="I25" s="112">
        <v>0</v>
      </c>
    </row>
    <row r="26" spans="1:9" ht="15.75" thickBot="1" x14ac:dyDescent="0.25">
      <c r="A26" s="14" t="s">
        <v>26</v>
      </c>
      <c r="B26" s="135"/>
      <c r="C26" s="115"/>
      <c r="D26" s="113"/>
      <c r="E26" s="113"/>
      <c r="F26" s="113"/>
      <c r="G26" s="113"/>
      <c r="H26" s="113"/>
      <c r="I26" s="113"/>
    </row>
    <row r="27" spans="1:9" ht="16.5" thickBot="1" x14ac:dyDescent="0.3">
      <c r="A27" s="11" t="s">
        <v>28</v>
      </c>
      <c r="B27" s="25" t="s">
        <v>29</v>
      </c>
      <c r="C27" s="86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5">
        <v>0</v>
      </c>
    </row>
    <row r="28" spans="1:9" ht="16.5" thickBot="1" x14ac:dyDescent="0.3">
      <c r="A28" s="11" t="s">
        <v>30</v>
      </c>
      <c r="B28" s="25" t="s">
        <v>31</v>
      </c>
      <c r="C28" s="86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5">
        <v>0</v>
      </c>
    </row>
    <row r="29" spans="1:9" ht="16.5" thickBot="1" x14ac:dyDescent="0.3">
      <c r="A29" s="11" t="s">
        <v>32</v>
      </c>
      <c r="B29" s="25" t="s">
        <v>33</v>
      </c>
      <c r="C29" s="86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5">
        <v>0</v>
      </c>
    </row>
    <row r="30" spans="1:9" ht="32.25" thickBot="1" x14ac:dyDescent="0.3">
      <c r="A30" s="11" t="s">
        <v>34</v>
      </c>
      <c r="B30" s="25" t="s">
        <v>35</v>
      </c>
      <c r="C30" s="86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5">
        <v>0</v>
      </c>
    </row>
    <row r="31" spans="1:9" ht="16.5" thickBot="1" x14ac:dyDescent="0.3">
      <c r="A31" s="11" t="s">
        <v>36</v>
      </c>
      <c r="B31" s="25" t="s">
        <v>100</v>
      </c>
      <c r="C31" s="86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100">
        <v>0</v>
      </c>
    </row>
    <row r="32" spans="1:9" ht="16.5" thickBot="1" x14ac:dyDescent="0.3">
      <c r="A32" s="11" t="s">
        <v>37</v>
      </c>
      <c r="B32" s="25" t="s">
        <v>101</v>
      </c>
      <c r="C32" s="86">
        <v>7</v>
      </c>
      <c r="D32" s="105">
        <v>7</v>
      </c>
      <c r="E32" s="42">
        <v>8.3000000000000007</v>
      </c>
      <c r="F32" s="42">
        <f>E32/4</f>
        <v>2.0750000000000002</v>
      </c>
      <c r="G32" s="42">
        <f>E32/4</f>
        <v>2.0750000000000002</v>
      </c>
      <c r="H32" s="42">
        <f>E32/4</f>
        <v>2.0750000000000002</v>
      </c>
      <c r="I32" s="101">
        <f>E32/4</f>
        <v>2.0750000000000002</v>
      </c>
    </row>
    <row r="33" spans="1:9" ht="16.5" thickBot="1" x14ac:dyDescent="0.3">
      <c r="A33" s="11" t="s">
        <v>38</v>
      </c>
      <c r="B33" s="25" t="s">
        <v>102</v>
      </c>
      <c r="C33" s="86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5">
        <v>0</v>
      </c>
    </row>
    <row r="34" spans="1:9" ht="32.25" thickBot="1" x14ac:dyDescent="0.3">
      <c r="A34" s="11" t="s">
        <v>39</v>
      </c>
      <c r="B34" s="25" t="s">
        <v>103</v>
      </c>
      <c r="C34" s="86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5">
        <v>0</v>
      </c>
    </row>
    <row r="35" spans="1:9" ht="16.5" thickBot="1" x14ac:dyDescent="0.3">
      <c r="A35" s="15" t="s">
        <v>40</v>
      </c>
      <c r="B35" s="25" t="s">
        <v>104</v>
      </c>
      <c r="C35" s="86">
        <v>0</v>
      </c>
      <c r="D35" s="42">
        <v>0</v>
      </c>
      <c r="E35" s="42">
        <v>0</v>
      </c>
      <c r="F35" s="42">
        <v>0</v>
      </c>
      <c r="G35" s="42">
        <v>0</v>
      </c>
      <c r="H35" s="42">
        <v>0</v>
      </c>
      <c r="I35" s="100">
        <v>0</v>
      </c>
    </row>
    <row r="36" spans="1:9" ht="32.25" thickBot="1" x14ac:dyDescent="0.3">
      <c r="A36" s="11" t="s">
        <v>41</v>
      </c>
      <c r="B36" s="25" t="s">
        <v>105</v>
      </c>
      <c r="C36" s="86">
        <v>0.8</v>
      </c>
      <c r="D36" s="42">
        <v>1.1000000000000001</v>
      </c>
      <c r="E36" s="42">
        <v>1.1000000000000001</v>
      </c>
      <c r="F36" s="42">
        <f>E36/4</f>
        <v>0.27500000000000002</v>
      </c>
      <c r="G36" s="42">
        <f>E36/4</f>
        <v>0.27500000000000002</v>
      </c>
      <c r="H36" s="42">
        <f>E36/4</f>
        <v>0.27500000000000002</v>
      </c>
      <c r="I36" s="101">
        <f>E36/4</f>
        <v>0.27500000000000002</v>
      </c>
    </row>
    <row r="37" spans="1:9" ht="16.5" thickBot="1" x14ac:dyDescent="0.3">
      <c r="A37" s="8" t="s">
        <v>42</v>
      </c>
      <c r="B37" s="77" t="s">
        <v>106</v>
      </c>
      <c r="C37" s="85">
        <f>SUM(C22:C36)</f>
        <v>19110.669999999998</v>
      </c>
      <c r="D37" s="44">
        <f>SUM(D22:D36)</f>
        <v>22117.559999999998</v>
      </c>
      <c r="E37" s="44">
        <f>SUM(E22:E36)</f>
        <v>26544.999999999996</v>
      </c>
      <c r="F37" s="44">
        <f>F22+F23+F31+F32+F33+F34+F35+F36</f>
        <v>6636.2499999999991</v>
      </c>
      <c r="G37" s="44">
        <f>G22+G23+G31+G32+G33+G34+G35+G36</f>
        <v>6636.2499999999991</v>
      </c>
      <c r="H37" s="44">
        <f>H22+H23+H31+H32+H33+H34+H35+H36</f>
        <v>6636.2499999999991</v>
      </c>
      <c r="I37" s="79">
        <f>I22+I23+I31+I32+I33+I34+I35+I36</f>
        <v>6636.2499999999991</v>
      </c>
    </row>
    <row r="38" spans="1:9" ht="16.5" thickBot="1" x14ac:dyDescent="0.3">
      <c r="A38" s="8" t="s">
        <v>43</v>
      </c>
      <c r="B38" s="127"/>
      <c r="C38" s="128"/>
      <c r="D38" s="128"/>
      <c r="E38" s="128"/>
      <c r="F38" s="128"/>
      <c r="G38" s="128"/>
      <c r="H38" s="128"/>
      <c r="I38" s="133"/>
    </row>
    <row r="39" spans="1:9" ht="16.5" thickBot="1" x14ac:dyDescent="0.3">
      <c r="A39" s="16" t="s">
        <v>44</v>
      </c>
      <c r="B39" s="27" t="s">
        <v>107</v>
      </c>
      <c r="C39" s="87">
        <v>0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69">
        <v>0</v>
      </c>
    </row>
    <row r="40" spans="1:9" ht="32.25" thickBot="1" x14ac:dyDescent="0.3">
      <c r="A40" s="17" t="s">
        <v>45</v>
      </c>
      <c r="B40" s="28" t="s">
        <v>108</v>
      </c>
      <c r="C40" s="88">
        <v>0</v>
      </c>
      <c r="D40" s="47">
        <v>0</v>
      </c>
      <c r="E40" s="47">
        <v>0</v>
      </c>
      <c r="F40" s="47">
        <v>0</v>
      </c>
      <c r="G40" s="47">
        <v>0</v>
      </c>
      <c r="H40" s="68">
        <v>0</v>
      </c>
      <c r="I40" s="70">
        <v>0</v>
      </c>
    </row>
    <row r="41" spans="1:9" ht="13.5" thickBot="1" x14ac:dyDescent="0.25"/>
    <row r="42" spans="1:9" ht="32.25" thickBot="1" x14ac:dyDescent="0.3">
      <c r="A42" s="19" t="s">
        <v>46</v>
      </c>
      <c r="B42" s="29" t="s">
        <v>110</v>
      </c>
      <c r="C42" s="48">
        <f t="shared" ref="C42:D42" si="0">C43</f>
        <v>4.500000000003638</v>
      </c>
      <c r="D42" s="48">
        <f t="shared" si="0"/>
        <v>6.000000000003638</v>
      </c>
      <c r="E42" s="48">
        <f>E43</f>
        <v>5.000000000003638</v>
      </c>
      <c r="F42" s="48">
        <f t="shared" ref="F42:F44" si="1">E42/4</f>
        <v>1.2500000000009095</v>
      </c>
      <c r="G42" s="48">
        <f t="shared" ref="G42:G44" si="2">E42/4</f>
        <v>1.2500000000009095</v>
      </c>
      <c r="H42" s="48">
        <f t="shared" ref="H42:H44" si="3">E42/4</f>
        <v>1.2500000000009095</v>
      </c>
      <c r="I42" s="49">
        <f t="shared" ref="I42:I44" si="4">E42/4</f>
        <v>1.2500000000009095</v>
      </c>
    </row>
    <row r="43" spans="1:9" ht="22.7" customHeight="1" thickBot="1" x14ac:dyDescent="0.3">
      <c r="A43" s="20" t="s">
        <v>47</v>
      </c>
      <c r="B43" s="25" t="s">
        <v>111</v>
      </c>
      <c r="C43" s="42">
        <f t="shared" ref="C43:D43" si="5">SUM(C44)</f>
        <v>4.500000000003638</v>
      </c>
      <c r="D43" s="42">
        <f t="shared" si="5"/>
        <v>6.000000000003638</v>
      </c>
      <c r="E43" s="42">
        <f>SUM(E44)</f>
        <v>5.000000000003638</v>
      </c>
      <c r="F43" s="42">
        <f>E43/4</f>
        <v>1.2500000000009095</v>
      </c>
      <c r="G43" s="42">
        <f t="shared" si="2"/>
        <v>1.2500000000009095</v>
      </c>
      <c r="H43" s="42">
        <f t="shared" si="3"/>
        <v>1.2500000000009095</v>
      </c>
      <c r="I43" s="45">
        <f t="shared" si="4"/>
        <v>1.2500000000009095</v>
      </c>
    </row>
    <row r="44" spans="1:9" ht="16.5" thickBot="1" x14ac:dyDescent="0.3">
      <c r="A44" s="21" t="s">
        <v>48</v>
      </c>
      <c r="B44" s="9" t="s">
        <v>49</v>
      </c>
      <c r="C44" s="85">
        <f>C20-C37</f>
        <v>4.500000000003638</v>
      </c>
      <c r="D44" s="44">
        <f>D20-D37</f>
        <v>6.000000000003638</v>
      </c>
      <c r="E44" s="44">
        <f>E20-E37</f>
        <v>5.000000000003638</v>
      </c>
      <c r="F44" s="44">
        <f t="shared" si="1"/>
        <v>1.2500000000009095</v>
      </c>
      <c r="G44" s="44">
        <f t="shared" si="2"/>
        <v>1.2500000000009095</v>
      </c>
      <c r="H44" s="44">
        <f t="shared" si="3"/>
        <v>1.2500000000009095</v>
      </c>
      <c r="I44" s="43">
        <f t="shared" si="4"/>
        <v>1.2500000000009095</v>
      </c>
    </row>
    <row r="45" spans="1:9" ht="16.5" thickBot="1" x14ac:dyDescent="0.3">
      <c r="A45" s="21" t="s">
        <v>50</v>
      </c>
      <c r="B45" s="9" t="s">
        <v>51</v>
      </c>
      <c r="C45" s="85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3">
        <v>0</v>
      </c>
    </row>
    <row r="46" spans="1:9" ht="16.5" thickBot="1" x14ac:dyDescent="0.25">
      <c r="A46" s="109" t="s">
        <v>52</v>
      </c>
      <c r="B46" s="110"/>
      <c r="C46" s="110"/>
      <c r="D46" s="110"/>
      <c r="E46" s="110"/>
      <c r="F46" s="110"/>
      <c r="G46" s="110"/>
      <c r="H46" s="110"/>
      <c r="I46" s="111"/>
    </row>
    <row r="47" spans="1:9" ht="32.25" thickBot="1" x14ac:dyDescent="0.3">
      <c r="A47" s="21" t="s">
        <v>53</v>
      </c>
      <c r="B47" s="30" t="s">
        <v>112</v>
      </c>
      <c r="C47" s="84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2">
        <v>0</v>
      </c>
    </row>
    <row r="48" spans="1:9" ht="32.25" thickBot="1" x14ac:dyDescent="0.3">
      <c r="A48" s="20" t="s">
        <v>54</v>
      </c>
      <c r="B48" s="26" t="s">
        <v>113</v>
      </c>
      <c r="C48" s="81">
        <v>0</v>
      </c>
      <c r="D48" s="51">
        <v>0</v>
      </c>
      <c r="E48" s="51">
        <v>0</v>
      </c>
      <c r="F48" s="53" t="s">
        <v>55</v>
      </c>
      <c r="G48" s="53" t="s">
        <v>55</v>
      </c>
      <c r="H48" s="53" t="s">
        <v>55</v>
      </c>
      <c r="I48" s="54" t="s">
        <v>55</v>
      </c>
    </row>
    <row r="49" spans="1:9" ht="16.5" thickBot="1" x14ac:dyDescent="0.3">
      <c r="A49" s="21" t="s">
        <v>56</v>
      </c>
      <c r="B49" s="30" t="s">
        <v>114</v>
      </c>
      <c r="C49" s="84">
        <v>0</v>
      </c>
      <c r="D49" s="51">
        <v>0</v>
      </c>
      <c r="E49" s="51">
        <v>0</v>
      </c>
      <c r="F49" s="53">
        <v>0</v>
      </c>
      <c r="G49" s="53">
        <v>0</v>
      </c>
      <c r="H49" s="53">
        <v>0</v>
      </c>
      <c r="I49" s="54">
        <v>0</v>
      </c>
    </row>
    <row r="50" spans="1:9" ht="32.25" thickBot="1" x14ac:dyDescent="0.3">
      <c r="A50" s="20" t="s">
        <v>57</v>
      </c>
      <c r="B50" s="26" t="s">
        <v>58</v>
      </c>
      <c r="C50" s="84">
        <v>0</v>
      </c>
      <c r="D50" s="50">
        <v>0</v>
      </c>
      <c r="E50" s="50">
        <v>0</v>
      </c>
      <c r="F50" s="55">
        <v>0</v>
      </c>
      <c r="G50" s="55">
        <v>0</v>
      </c>
      <c r="H50" s="55">
        <v>0</v>
      </c>
      <c r="I50" s="56">
        <v>0</v>
      </c>
    </row>
    <row r="51" spans="1:9" ht="16.5" thickBot="1" x14ac:dyDescent="0.3">
      <c r="A51" s="20" t="s">
        <v>59</v>
      </c>
      <c r="B51" s="26" t="s">
        <v>115</v>
      </c>
      <c r="C51" s="81">
        <v>0</v>
      </c>
      <c r="D51" s="51">
        <v>0</v>
      </c>
      <c r="E51" s="51">
        <v>0</v>
      </c>
      <c r="F51" s="53" t="s">
        <v>55</v>
      </c>
      <c r="G51" s="53" t="s">
        <v>55</v>
      </c>
      <c r="H51" s="53" t="s">
        <v>55</v>
      </c>
      <c r="I51" s="54" t="s">
        <v>55</v>
      </c>
    </row>
    <row r="52" spans="1:9" ht="16.5" thickBot="1" x14ac:dyDescent="0.3">
      <c r="A52" s="23" t="s">
        <v>60</v>
      </c>
      <c r="B52" s="31" t="s">
        <v>116</v>
      </c>
      <c r="C52" s="89">
        <v>0</v>
      </c>
      <c r="D52" s="57">
        <v>0</v>
      </c>
      <c r="E52" s="57">
        <v>0</v>
      </c>
      <c r="F52" s="58">
        <v>0</v>
      </c>
      <c r="G52" s="58">
        <v>0</v>
      </c>
      <c r="H52" s="58">
        <v>0</v>
      </c>
      <c r="I52" s="59">
        <v>0</v>
      </c>
    </row>
    <row r="53" spans="1:9" ht="16.5" thickBot="1" x14ac:dyDescent="0.3">
      <c r="A53" s="24" t="s">
        <v>61</v>
      </c>
      <c r="B53" s="32" t="s">
        <v>117</v>
      </c>
      <c r="C53" s="90">
        <v>0</v>
      </c>
      <c r="D53" s="60">
        <v>0</v>
      </c>
      <c r="E53" s="60">
        <v>0</v>
      </c>
      <c r="F53" s="61" t="s">
        <v>55</v>
      </c>
      <c r="G53" s="61" t="s">
        <v>55</v>
      </c>
      <c r="H53" s="61" t="s">
        <v>55</v>
      </c>
      <c r="I53" s="62" t="s">
        <v>55</v>
      </c>
    </row>
    <row r="54" spans="1:9" ht="16.5" thickBot="1" x14ac:dyDescent="0.25">
      <c r="A54" s="136" t="s">
        <v>62</v>
      </c>
      <c r="B54" s="137"/>
      <c r="C54" s="137"/>
      <c r="D54" s="137"/>
      <c r="E54" s="137"/>
      <c r="F54" s="137"/>
      <c r="G54" s="137"/>
      <c r="H54" s="137"/>
      <c r="I54" s="138"/>
    </row>
    <row r="55" spans="1:9" ht="48" thickBot="1" x14ac:dyDescent="0.3">
      <c r="A55" s="21" t="s">
        <v>63</v>
      </c>
      <c r="B55" s="30" t="s">
        <v>118</v>
      </c>
      <c r="C55" s="81">
        <v>0</v>
      </c>
      <c r="D55" s="51">
        <v>0</v>
      </c>
      <c r="E55" s="51">
        <v>0</v>
      </c>
      <c r="F55" s="51">
        <f>F56+F57+F58+F59+F60</f>
        <v>0</v>
      </c>
      <c r="G55" s="51">
        <f>G56+G57+G58+G59+G60</f>
        <v>0</v>
      </c>
      <c r="H55" s="51">
        <f>H56+H57+H58+H59+H60</f>
        <v>0</v>
      </c>
      <c r="I55" s="63">
        <f>I56+I57+I58+I59+I60</f>
        <v>0</v>
      </c>
    </row>
    <row r="56" spans="1:9" ht="16.5" thickBot="1" x14ac:dyDescent="0.3">
      <c r="A56" s="20" t="s">
        <v>64</v>
      </c>
      <c r="B56" s="10" t="s">
        <v>65</v>
      </c>
      <c r="C56" s="84">
        <v>0.4</v>
      </c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63">
        <v>0</v>
      </c>
    </row>
    <row r="57" spans="1:9" ht="16.5" thickBot="1" x14ac:dyDescent="0.3">
      <c r="A57" s="20" t="s">
        <v>66</v>
      </c>
      <c r="B57" s="10" t="s">
        <v>67</v>
      </c>
      <c r="C57" s="84">
        <v>0</v>
      </c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63">
        <v>0</v>
      </c>
    </row>
    <row r="58" spans="1:9" ht="32.25" thickBot="1" x14ac:dyDescent="0.3">
      <c r="A58" s="20" t="s">
        <v>68</v>
      </c>
      <c r="B58" s="10" t="s">
        <v>69</v>
      </c>
      <c r="C58" s="84">
        <v>0</v>
      </c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63">
        <v>0</v>
      </c>
    </row>
    <row r="59" spans="1:9" ht="32.25" thickBot="1" x14ac:dyDescent="0.3">
      <c r="A59" s="20" t="s">
        <v>70</v>
      </c>
      <c r="B59" s="10" t="s">
        <v>71</v>
      </c>
      <c r="C59" s="84">
        <v>0</v>
      </c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63">
        <v>0</v>
      </c>
    </row>
    <row r="60" spans="1:9" ht="16.5" thickBot="1" x14ac:dyDescent="0.3">
      <c r="A60" s="71" t="s">
        <v>148</v>
      </c>
      <c r="B60" s="10" t="s">
        <v>72</v>
      </c>
      <c r="C60" s="84"/>
      <c r="D60" s="50"/>
      <c r="E60" s="50"/>
      <c r="F60" s="50"/>
      <c r="G60" s="50"/>
      <c r="H60" s="50"/>
      <c r="I60" s="63"/>
    </row>
    <row r="61" spans="1:9" ht="32.25" thickBot="1" x14ac:dyDescent="0.3">
      <c r="A61" s="21" t="s">
        <v>73</v>
      </c>
      <c r="B61" s="30" t="s">
        <v>119</v>
      </c>
      <c r="C61" s="81">
        <v>0</v>
      </c>
      <c r="D61" s="51">
        <v>0</v>
      </c>
      <c r="E61" s="51">
        <f>E62+E63+E64+E65</f>
        <v>0</v>
      </c>
      <c r="F61" s="51">
        <f>F62+F63+F64+F65</f>
        <v>0</v>
      </c>
      <c r="G61" s="51">
        <f>G62+G63+G64+G65</f>
        <v>0</v>
      </c>
      <c r="H61" s="51">
        <f>H62+H63+H64+H65</f>
        <v>0</v>
      </c>
      <c r="I61" s="63">
        <f>I62+I63+I64+I65</f>
        <v>0</v>
      </c>
    </row>
    <row r="62" spans="1:9" ht="48" thickBot="1" x14ac:dyDescent="0.3">
      <c r="A62" s="20" t="s">
        <v>74</v>
      </c>
      <c r="B62" s="10" t="s">
        <v>75</v>
      </c>
      <c r="C62" s="84">
        <v>0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63">
        <v>0</v>
      </c>
    </row>
    <row r="63" spans="1:9" ht="16.5" thickBot="1" x14ac:dyDescent="0.3">
      <c r="A63" s="20" t="s">
        <v>76</v>
      </c>
      <c r="B63" s="10" t="s">
        <v>77</v>
      </c>
      <c r="C63" s="84">
        <v>0</v>
      </c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63">
        <v>0</v>
      </c>
    </row>
    <row r="64" spans="1:9" ht="16.5" thickBot="1" x14ac:dyDescent="0.3">
      <c r="A64" s="20" t="s">
        <v>78</v>
      </c>
      <c r="B64" s="10" t="s">
        <v>79</v>
      </c>
      <c r="C64" s="84">
        <v>0</v>
      </c>
      <c r="D64" s="50">
        <v>0</v>
      </c>
      <c r="E64" s="50">
        <v>0</v>
      </c>
      <c r="F64" s="50">
        <v>0</v>
      </c>
      <c r="G64" s="50">
        <v>0</v>
      </c>
      <c r="H64" s="50">
        <v>0</v>
      </c>
      <c r="I64" s="63">
        <v>0</v>
      </c>
    </row>
    <row r="65" spans="1:9" ht="16.5" thickBot="1" x14ac:dyDescent="0.3">
      <c r="A65" s="71" t="s">
        <v>80</v>
      </c>
      <c r="B65" s="10" t="s">
        <v>81</v>
      </c>
      <c r="C65" s="84">
        <v>0</v>
      </c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63">
        <v>0</v>
      </c>
    </row>
    <row r="66" spans="1:9" ht="16.5" thickBot="1" x14ac:dyDescent="0.3">
      <c r="A66" s="72" t="s">
        <v>82</v>
      </c>
      <c r="B66" s="33" t="s">
        <v>120</v>
      </c>
      <c r="C66" s="91">
        <v>0</v>
      </c>
      <c r="D66" s="64">
        <v>0</v>
      </c>
      <c r="E66" s="64">
        <v>0</v>
      </c>
      <c r="F66" s="51">
        <v>0</v>
      </c>
      <c r="G66" s="51">
        <v>0</v>
      </c>
      <c r="H66" s="51">
        <v>0</v>
      </c>
      <c r="I66" s="52">
        <v>0</v>
      </c>
    </row>
    <row r="67" spans="1:9" ht="16.5" thickBot="1" x14ac:dyDescent="0.3">
      <c r="A67" s="21" t="s">
        <v>83</v>
      </c>
      <c r="B67" s="30" t="s">
        <v>121</v>
      </c>
      <c r="C67" s="81">
        <v>0</v>
      </c>
      <c r="D67" s="51">
        <v>0</v>
      </c>
      <c r="E67" s="51">
        <f>E68+E69</f>
        <v>0</v>
      </c>
      <c r="F67" s="51">
        <f>F68+F69</f>
        <v>0</v>
      </c>
      <c r="G67" s="51">
        <f>G68+G69</f>
        <v>0</v>
      </c>
      <c r="H67" s="51">
        <f>H68+H69</f>
        <v>0</v>
      </c>
      <c r="I67" s="63">
        <f>I68+I69</f>
        <v>0</v>
      </c>
    </row>
    <row r="68" spans="1:9" ht="16.5" thickBot="1" x14ac:dyDescent="0.3">
      <c r="A68" s="20" t="s">
        <v>109</v>
      </c>
      <c r="B68" s="10" t="s">
        <v>84</v>
      </c>
      <c r="C68" s="84">
        <v>0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63">
        <v>0</v>
      </c>
    </row>
    <row r="69" spans="1:9" ht="16.5" thickBot="1" x14ac:dyDescent="0.3">
      <c r="A69" s="20" t="s">
        <v>85</v>
      </c>
      <c r="B69" s="10" t="s">
        <v>86</v>
      </c>
      <c r="C69" s="84">
        <v>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63">
        <v>0</v>
      </c>
    </row>
    <row r="72" spans="1:9" s="34" customFormat="1" x14ac:dyDescent="0.2">
      <c r="A72" s="34" t="s">
        <v>149</v>
      </c>
      <c r="C72" s="92"/>
      <c r="D72" s="65" t="s">
        <v>150</v>
      </c>
      <c r="E72" s="65"/>
      <c r="F72" s="65"/>
      <c r="G72" s="65"/>
      <c r="H72" s="65"/>
      <c r="I72" s="65"/>
    </row>
    <row r="74" spans="1:9" ht="15.75" x14ac:dyDescent="0.25">
      <c r="A74" s="22"/>
      <c r="C74" s="93"/>
      <c r="D74"/>
      <c r="E74"/>
      <c r="F74"/>
      <c r="G74"/>
      <c r="H74"/>
      <c r="I74" s="22" t="s">
        <v>123</v>
      </c>
    </row>
    <row r="75" spans="1:9" ht="15.75" x14ac:dyDescent="0.25">
      <c r="A75" s="1"/>
      <c r="C75" s="126" t="s">
        <v>124</v>
      </c>
      <c r="D75" s="126"/>
      <c r="E75" s="126"/>
      <c r="F75" s="126"/>
      <c r="G75"/>
      <c r="H75"/>
      <c r="I75"/>
    </row>
    <row r="76" spans="1:9" ht="16.5" thickBot="1" x14ac:dyDescent="0.3">
      <c r="A76" s="1"/>
      <c r="C76" s="93"/>
      <c r="D76"/>
      <c r="E76"/>
      <c r="F76"/>
      <c r="G76"/>
      <c r="H76"/>
      <c r="I76" t="s">
        <v>122</v>
      </c>
    </row>
    <row r="77" spans="1:9" ht="32.25" thickBot="1" x14ac:dyDescent="0.3">
      <c r="A77" s="116"/>
      <c r="B77" s="119" t="s">
        <v>2</v>
      </c>
      <c r="C77" s="122" t="s">
        <v>125</v>
      </c>
      <c r="D77" s="119" t="s">
        <v>126</v>
      </c>
      <c r="E77" s="2" t="s">
        <v>6</v>
      </c>
      <c r="F77" s="127" t="s">
        <v>8</v>
      </c>
      <c r="G77" s="128"/>
      <c r="H77" s="128"/>
      <c r="I77" s="129"/>
    </row>
    <row r="78" spans="1:9" ht="15.75" x14ac:dyDescent="0.25">
      <c r="A78" s="117"/>
      <c r="B78" s="120"/>
      <c r="C78" s="123"/>
      <c r="D78" s="120"/>
      <c r="E78" s="3" t="s">
        <v>7</v>
      </c>
      <c r="F78" s="3" t="s">
        <v>9</v>
      </c>
      <c r="G78" s="3" t="s">
        <v>11</v>
      </c>
      <c r="H78" s="3" t="s">
        <v>12</v>
      </c>
      <c r="I78" s="5" t="s">
        <v>13</v>
      </c>
    </row>
    <row r="79" spans="1:9" ht="16.5" thickBot="1" x14ac:dyDescent="0.3">
      <c r="A79" s="118"/>
      <c r="B79" s="121"/>
      <c r="C79" s="124"/>
      <c r="D79" s="121"/>
      <c r="E79" s="4"/>
      <c r="F79" s="3" t="s">
        <v>127</v>
      </c>
      <c r="G79" s="3" t="s">
        <v>127</v>
      </c>
      <c r="H79" s="3" t="s">
        <v>127</v>
      </c>
      <c r="I79" s="5" t="s">
        <v>127</v>
      </c>
    </row>
    <row r="80" spans="1:9" ht="32.25" thickBot="1" x14ac:dyDescent="0.3">
      <c r="A80" s="24" t="s">
        <v>156</v>
      </c>
      <c r="B80" s="32" t="s">
        <v>88</v>
      </c>
      <c r="C80" s="102">
        <v>5900</v>
      </c>
      <c r="D80" s="102">
        <v>9110.2199999999993</v>
      </c>
      <c r="E80" s="102">
        <f>E81+E82+E83</f>
        <v>12422.95</v>
      </c>
      <c r="F80" s="60">
        <f t="shared" ref="F80:F88" si="6">E80/4</f>
        <v>3105.7375000000002</v>
      </c>
      <c r="G80" s="60">
        <f t="shared" ref="G80:G88" si="7">E80/4</f>
        <v>3105.7375000000002</v>
      </c>
      <c r="H80" s="60">
        <f t="shared" ref="H80:H88" si="8">E80/4</f>
        <v>3105.7375000000002</v>
      </c>
      <c r="I80" s="80">
        <f t="shared" ref="I80:I88" si="9">E80/4</f>
        <v>3105.7375000000002</v>
      </c>
    </row>
    <row r="81" spans="1:9" ht="32.25" thickBot="1" x14ac:dyDescent="0.3">
      <c r="A81" s="66" t="s">
        <v>159</v>
      </c>
      <c r="B81" s="26" t="s">
        <v>128</v>
      </c>
      <c r="C81" s="81">
        <v>3100</v>
      </c>
      <c r="D81" s="81">
        <v>5758.22</v>
      </c>
      <c r="E81" s="50">
        <v>8864.9500000000007</v>
      </c>
      <c r="F81" s="51">
        <f t="shared" si="6"/>
        <v>2216.2375000000002</v>
      </c>
      <c r="G81" s="51">
        <f t="shared" si="7"/>
        <v>2216.2375000000002</v>
      </c>
      <c r="H81" s="51">
        <f t="shared" si="8"/>
        <v>2216.2375000000002</v>
      </c>
      <c r="I81" s="98">
        <f t="shared" si="9"/>
        <v>2216.2375000000002</v>
      </c>
    </row>
    <row r="82" spans="1:9" ht="16.5" thickBot="1" x14ac:dyDescent="0.3">
      <c r="A82" s="66" t="s">
        <v>153</v>
      </c>
      <c r="B82" s="26" t="s">
        <v>129</v>
      </c>
      <c r="C82" s="81">
        <v>1300</v>
      </c>
      <c r="D82" s="81">
        <v>1416</v>
      </c>
      <c r="E82" s="50">
        <v>1368</v>
      </c>
      <c r="F82" s="51">
        <f t="shared" si="6"/>
        <v>342</v>
      </c>
      <c r="G82" s="51">
        <f t="shared" si="7"/>
        <v>342</v>
      </c>
      <c r="H82" s="51">
        <f t="shared" si="8"/>
        <v>342</v>
      </c>
      <c r="I82" s="80">
        <f t="shared" si="9"/>
        <v>342</v>
      </c>
    </row>
    <row r="83" spans="1:9" ht="16.5" thickBot="1" x14ac:dyDescent="0.3">
      <c r="A83" s="66" t="s">
        <v>154</v>
      </c>
      <c r="B83" s="26" t="s">
        <v>155</v>
      </c>
      <c r="C83" s="81">
        <v>1500</v>
      </c>
      <c r="D83" s="81">
        <v>1936</v>
      </c>
      <c r="E83" s="50">
        <v>2190</v>
      </c>
      <c r="F83" s="51">
        <f t="shared" si="6"/>
        <v>547.5</v>
      </c>
      <c r="G83" s="51">
        <f t="shared" si="7"/>
        <v>547.5</v>
      </c>
      <c r="H83" s="51">
        <f t="shared" si="8"/>
        <v>547.5</v>
      </c>
      <c r="I83" s="99">
        <f t="shared" si="9"/>
        <v>547.5</v>
      </c>
    </row>
    <row r="84" spans="1:9" ht="18" customHeight="1" thickBot="1" x14ac:dyDescent="0.3">
      <c r="A84" s="20" t="s">
        <v>130</v>
      </c>
      <c r="B84" s="26" t="s">
        <v>89</v>
      </c>
      <c r="C84" s="81">
        <v>9994.6</v>
      </c>
      <c r="D84" s="81">
        <v>10656.02</v>
      </c>
      <c r="E84" s="50">
        <v>11568.912</v>
      </c>
      <c r="F84" s="51">
        <f t="shared" si="6"/>
        <v>2892.2280000000001</v>
      </c>
      <c r="G84" s="51">
        <f t="shared" si="7"/>
        <v>2892.2280000000001</v>
      </c>
      <c r="H84" s="51">
        <f t="shared" si="8"/>
        <v>2892.2280000000001</v>
      </c>
      <c r="I84" s="80">
        <f t="shared" si="9"/>
        <v>2892.2280000000001</v>
      </c>
    </row>
    <row r="85" spans="1:9" ht="16.5" thickBot="1" x14ac:dyDescent="0.3">
      <c r="A85" s="20" t="s">
        <v>131</v>
      </c>
      <c r="B85" s="26" t="s">
        <v>90</v>
      </c>
      <c r="C85" s="81">
        <v>2198.94</v>
      </c>
      <c r="D85" s="81">
        <v>2344.3200000000002</v>
      </c>
      <c r="E85" s="50">
        <v>2545.136</v>
      </c>
      <c r="F85" s="51">
        <f t="shared" si="6"/>
        <v>636.28399999999999</v>
      </c>
      <c r="G85" s="51">
        <f t="shared" si="7"/>
        <v>636.28399999999999</v>
      </c>
      <c r="H85" s="51">
        <f t="shared" si="8"/>
        <v>636.28399999999999</v>
      </c>
      <c r="I85" s="52">
        <f t="shared" si="9"/>
        <v>636.28399999999999</v>
      </c>
    </row>
    <row r="86" spans="1:9" s="74" customFormat="1" ht="16.5" thickBot="1" x14ac:dyDescent="0.3">
      <c r="A86" s="71" t="s">
        <v>132</v>
      </c>
      <c r="B86" s="25" t="s">
        <v>91</v>
      </c>
      <c r="C86" s="81">
        <v>700</v>
      </c>
      <c r="D86" s="81">
        <v>1000</v>
      </c>
      <c r="E86" s="108">
        <v>1500</v>
      </c>
      <c r="F86" s="73">
        <f t="shared" si="6"/>
        <v>375</v>
      </c>
      <c r="G86" s="73">
        <f t="shared" si="7"/>
        <v>375</v>
      </c>
      <c r="H86" s="73">
        <f t="shared" si="8"/>
        <v>375</v>
      </c>
      <c r="I86" s="78">
        <f t="shared" si="9"/>
        <v>375</v>
      </c>
    </row>
    <row r="87" spans="1:9" ht="16.5" thickBot="1" x14ac:dyDescent="0.3">
      <c r="A87" s="20" t="s">
        <v>133</v>
      </c>
      <c r="B87" s="26" t="s">
        <v>92</v>
      </c>
      <c r="C87" s="81">
        <v>7</v>
      </c>
      <c r="D87" s="81">
        <v>7</v>
      </c>
      <c r="E87" s="107">
        <v>8</v>
      </c>
      <c r="F87" s="51">
        <f t="shared" si="6"/>
        <v>2</v>
      </c>
      <c r="G87" s="51">
        <f t="shared" si="7"/>
        <v>2</v>
      </c>
      <c r="H87" s="51">
        <f t="shared" si="8"/>
        <v>2</v>
      </c>
      <c r="I87" s="80">
        <f t="shared" si="9"/>
        <v>2</v>
      </c>
    </row>
    <row r="88" spans="1:9" ht="32.25" thickBot="1" x14ac:dyDescent="0.25">
      <c r="A88" s="7" t="s">
        <v>134</v>
      </c>
      <c r="B88" s="67" t="s">
        <v>93</v>
      </c>
      <c r="C88" s="103">
        <f>C80+C84+C85+C86+C87</f>
        <v>18800.54</v>
      </c>
      <c r="D88" s="103">
        <f>D80+D84+D85+D86+D87</f>
        <v>23117.559999999998</v>
      </c>
      <c r="E88" s="103">
        <f>E80+E84+E85+E86+E87</f>
        <v>28044.998</v>
      </c>
      <c r="F88" s="103">
        <f t="shared" si="6"/>
        <v>7011.2494999999999</v>
      </c>
      <c r="G88" s="103">
        <f t="shared" si="7"/>
        <v>7011.2494999999999</v>
      </c>
      <c r="H88" s="103">
        <f t="shared" si="8"/>
        <v>7011.2494999999999</v>
      </c>
      <c r="I88" s="104">
        <f t="shared" si="9"/>
        <v>7011.2494999999999</v>
      </c>
    </row>
    <row r="90" spans="1:9" s="34" customFormat="1" x14ac:dyDescent="0.2">
      <c r="A90" s="34" t="s">
        <v>149</v>
      </c>
      <c r="C90" s="92"/>
      <c r="D90" s="65" t="s">
        <v>151</v>
      </c>
      <c r="E90" s="65"/>
      <c r="F90" s="65"/>
      <c r="G90" s="65"/>
      <c r="H90" s="65"/>
      <c r="I90" s="65"/>
    </row>
    <row r="91" spans="1:9" ht="1.5" customHeight="1" x14ac:dyDescent="0.2"/>
    <row r="92" spans="1:9" ht="15.75" x14ac:dyDescent="0.25">
      <c r="A92" s="18"/>
      <c r="C92" s="93"/>
      <c r="D92"/>
      <c r="E92"/>
      <c r="F92"/>
      <c r="G92"/>
      <c r="H92"/>
      <c r="I92" s="18" t="s">
        <v>135</v>
      </c>
    </row>
    <row r="93" spans="1:9" ht="15.75" x14ac:dyDescent="0.25">
      <c r="A93" s="1"/>
      <c r="C93" s="126" t="s">
        <v>136</v>
      </c>
      <c r="D93" s="126"/>
      <c r="E93" s="126"/>
      <c r="F93"/>
      <c r="G93"/>
      <c r="H93"/>
      <c r="I93"/>
    </row>
    <row r="94" spans="1:9" ht="16.5" thickBot="1" x14ac:dyDescent="0.3">
      <c r="A94" s="125" t="s">
        <v>137</v>
      </c>
      <c r="B94" s="125"/>
      <c r="C94" s="125"/>
      <c r="D94" s="125"/>
      <c r="E94" s="125"/>
      <c r="F94" s="125"/>
      <c r="G94" s="125"/>
      <c r="H94" s="125"/>
      <c r="I94" s="125"/>
    </row>
    <row r="95" spans="1:9" ht="32.25" thickBot="1" x14ac:dyDescent="0.3">
      <c r="A95" s="116"/>
      <c r="B95" s="119" t="s">
        <v>2</v>
      </c>
      <c r="C95" s="122" t="s">
        <v>125</v>
      </c>
      <c r="D95" s="119" t="s">
        <v>126</v>
      </c>
      <c r="E95" s="2" t="s">
        <v>6</v>
      </c>
      <c r="F95" s="127" t="s">
        <v>8</v>
      </c>
      <c r="G95" s="128"/>
      <c r="H95" s="128"/>
      <c r="I95" s="129"/>
    </row>
    <row r="96" spans="1:9" ht="15.75" x14ac:dyDescent="0.25">
      <c r="A96" s="117"/>
      <c r="B96" s="120"/>
      <c r="C96" s="123"/>
      <c r="D96" s="120"/>
      <c r="E96" s="3" t="s">
        <v>7</v>
      </c>
      <c r="F96" s="3" t="s">
        <v>9</v>
      </c>
      <c r="G96" s="3" t="s">
        <v>11</v>
      </c>
      <c r="H96" s="3" t="s">
        <v>12</v>
      </c>
      <c r="I96" s="5" t="s">
        <v>13</v>
      </c>
    </row>
    <row r="97" spans="1:9" ht="16.5" thickBot="1" x14ac:dyDescent="0.3">
      <c r="A97" s="118"/>
      <c r="B97" s="121"/>
      <c r="C97" s="124"/>
      <c r="D97" s="121"/>
      <c r="E97" s="4"/>
      <c r="F97" s="3" t="s">
        <v>10</v>
      </c>
      <c r="G97" s="3" t="s">
        <v>10</v>
      </c>
      <c r="H97" s="3" t="s">
        <v>10</v>
      </c>
      <c r="I97" s="5" t="s">
        <v>10</v>
      </c>
    </row>
    <row r="98" spans="1:9" ht="32.25" thickBot="1" x14ac:dyDescent="0.3">
      <c r="A98" s="19" t="s">
        <v>138</v>
      </c>
      <c r="B98" s="32" t="s">
        <v>88</v>
      </c>
      <c r="C98" s="90">
        <v>0</v>
      </c>
      <c r="D98" s="60">
        <v>0</v>
      </c>
      <c r="E98" s="60">
        <f>E99+E100+E101+E102+E103+E104+E105</f>
        <v>0</v>
      </c>
      <c r="F98" s="60">
        <f>F99+F100+F101+F102+F103+F104+F105</f>
        <v>0</v>
      </c>
      <c r="G98" s="60">
        <f>G99+G100+G101+G102+G103+G104+G105</f>
        <v>0</v>
      </c>
      <c r="H98" s="60">
        <f>H99+H100+H101+H102+H103+H104+H105</f>
        <v>0</v>
      </c>
      <c r="I98" s="80">
        <f>I99+I100+I101+I102+I103+I104+I105</f>
        <v>0</v>
      </c>
    </row>
    <row r="99" spans="1:9" ht="16.5" thickBot="1" x14ac:dyDescent="0.3">
      <c r="A99" s="66" t="s">
        <v>139</v>
      </c>
      <c r="B99" s="26" t="s">
        <v>89</v>
      </c>
      <c r="C99" s="8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2">
        <v>0</v>
      </c>
    </row>
    <row r="100" spans="1:9" ht="32.25" thickBot="1" x14ac:dyDescent="0.3">
      <c r="A100" s="66" t="s">
        <v>140</v>
      </c>
      <c r="B100" s="26" t="s">
        <v>90</v>
      </c>
      <c r="C100" s="81">
        <v>0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2">
        <v>0</v>
      </c>
    </row>
    <row r="101" spans="1:9" ht="32.25" thickBot="1" x14ac:dyDescent="0.3">
      <c r="A101" s="66" t="s">
        <v>141</v>
      </c>
      <c r="B101" s="26" t="s">
        <v>91</v>
      </c>
      <c r="C101" s="81">
        <v>0</v>
      </c>
      <c r="D101" s="51">
        <v>0</v>
      </c>
      <c r="E101" s="51">
        <v>0</v>
      </c>
      <c r="F101" s="51">
        <v>0</v>
      </c>
      <c r="G101" s="51">
        <v>0</v>
      </c>
      <c r="H101" s="51">
        <v>0</v>
      </c>
      <c r="I101" s="52">
        <v>0</v>
      </c>
    </row>
    <row r="102" spans="1:9" ht="32.25" thickBot="1" x14ac:dyDescent="0.3">
      <c r="A102" s="66" t="s">
        <v>142</v>
      </c>
      <c r="B102" s="26" t="s">
        <v>92</v>
      </c>
      <c r="C102" s="81">
        <v>0</v>
      </c>
      <c r="D102" s="51">
        <v>0</v>
      </c>
      <c r="E102" s="51">
        <v>0</v>
      </c>
      <c r="F102" s="51">
        <v>0</v>
      </c>
      <c r="G102" s="51">
        <v>0</v>
      </c>
      <c r="H102" s="51">
        <v>0</v>
      </c>
      <c r="I102" s="52">
        <v>0</v>
      </c>
    </row>
    <row r="103" spans="1:9" ht="48" thickBot="1" x14ac:dyDescent="0.3">
      <c r="A103" s="66" t="s">
        <v>143</v>
      </c>
      <c r="B103" s="26" t="s">
        <v>93</v>
      </c>
      <c r="C103" s="81">
        <v>0</v>
      </c>
      <c r="D103" s="51">
        <v>0</v>
      </c>
      <c r="E103" s="51">
        <v>0</v>
      </c>
      <c r="F103" s="51">
        <v>0</v>
      </c>
      <c r="G103" s="51">
        <v>0</v>
      </c>
      <c r="H103" s="51">
        <v>0</v>
      </c>
      <c r="I103" s="52">
        <v>0</v>
      </c>
    </row>
    <row r="104" spans="1:9" ht="16.5" thickBot="1" x14ac:dyDescent="0.3">
      <c r="A104" s="66" t="s">
        <v>144</v>
      </c>
      <c r="B104" s="26" t="s">
        <v>94</v>
      </c>
      <c r="C104" s="81">
        <v>0</v>
      </c>
      <c r="D104" s="51">
        <v>0</v>
      </c>
      <c r="E104" s="51">
        <v>0</v>
      </c>
      <c r="F104" s="51">
        <v>0</v>
      </c>
      <c r="G104" s="51">
        <v>0</v>
      </c>
      <c r="H104" s="51">
        <v>0</v>
      </c>
      <c r="I104" s="52">
        <v>0</v>
      </c>
    </row>
    <row r="105" spans="1:9" ht="21" customHeight="1" thickBot="1" x14ac:dyDescent="0.3">
      <c r="A105" s="66" t="s">
        <v>145</v>
      </c>
      <c r="B105" s="26" t="s">
        <v>95</v>
      </c>
      <c r="C105" s="81"/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2">
        <v>0</v>
      </c>
    </row>
    <row r="107" spans="1:9" s="34" customFormat="1" x14ac:dyDescent="0.2">
      <c r="A107" s="34" t="s">
        <v>149</v>
      </c>
      <c r="C107" s="92"/>
      <c r="D107" s="65" t="s">
        <v>151</v>
      </c>
      <c r="E107" s="65"/>
      <c r="F107" s="65"/>
      <c r="G107" s="65"/>
      <c r="H107" s="65"/>
      <c r="I107" s="65"/>
    </row>
  </sheetData>
  <mergeCells count="43">
    <mergeCell ref="A1:I1"/>
    <mergeCell ref="A2:I2"/>
    <mergeCell ref="B6:B9"/>
    <mergeCell ref="F6:I7"/>
    <mergeCell ref="A6:A9"/>
    <mergeCell ref="A3:H3"/>
    <mergeCell ref="A4:H4"/>
    <mergeCell ref="D7:D9"/>
    <mergeCell ref="C7:C9"/>
    <mergeCell ref="B10:I10"/>
    <mergeCell ref="D95:D97"/>
    <mergeCell ref="B21:I21"/>
    <mergeCell ref="B23:B24"/>
    <mergeCell ref="F95:I95"/>
    <mergeCell ref="D77:D79"/>
    <mergeCell ref="G25:G26"/>
    <mergeCell ref="C23:C24"/>
    <mergeCell ref="D23:D24"/>
    <mergeCell ref="B25:B26"/>
    <mergeCell ref="E23:E24"/>
    <mergeCell ref="C75:F75"/>
    <mergeCell ref="I25:I26"/>
    <mergeCell ref="F25:F26"/>
    <mergeCell ref="A54:I54"/>
    <mergeCell ref="B38:I38"/>
    <mergeCell ref="A95:A97"/>
    <mergeCell ref="B95:B97"/>
    <mergeCell ref="C95:C97"/>
    <mergeCell ref="B77:B79"/>
    <mergeCell ref="C77:C79"/>
    <mergeCell ref="A77:A79"/>
    <mergeCell ref="A94:I94"/>
    <mergeCell ref="C93:E93"/>
    <mergeCell ref="F77:I77"/>
    <mergeCell ref="A46:I46"/>
    <mergeCell ref="H25:H26"/>
    <mergeCell ref="D25:D26"/>
    <mergeCell ref="C25:C26"/>
    <mergeCell ref="H23:H24"/>
    <mergeCell ref="I23:I24"/>
    <mergeCell ref="F23:F24"/>
    <mergeCell ref="G23:G24"/>
    <mergeCell ref="E25:E26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64" fitToHeight="10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FFF</cp:lastModifiedBy>
  <cp:lastPrinted>2025-12-08T17:06:38Z</cp:lastPrinted>
  <dcterms:created xsi:type="dcterms:W3CDTF">1996-10-08T23:32:33Z</dcterms:created>
  <dcterms:modified xsi:type="dcterms:W3CDTF">2025-12-10T08:22:26Z</dcterms:modified>
</cp:coreProperties>
</file>